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2.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209"/>
  <workbookPr/>
  <mc:AlternateContent xmlns:mc="http://schemas.openxmlformats.org/markup-compatibility/2006">
    <mc:Choice Requires="x15">
      <x15ac:absPath xmlns:x15ac="http://schemas.microsoft.com/office/spreadsheetml/2010/11/ac" url="/Users/wenhao/Dropbox/housing/MatlabCodes_and_Figures_ModifiedbyWenhao_2017_02/SystemicMacro_Codes_2017-08-22/"/>
    </mc:Choice>
  </mc:AlternateContent>
  <bookViews>
    <workbookView xWindow="2440" yWindow="4600" windowWidth="21740" windowHeight="15420" tabRatio="500"/>
  </bookViews>
  <sheets>
    <sheet name="Simulation" sheetId="1" r:id="rId1"/>
    <sheet name="Figure3" sheetId="5" r:id="rId2"/>
    <sheet name="Table4" sheetId="6" r:id="rId3"/>
    <sheet name="Table_Appendix" sheetId="9" r:id="rId4"/>
    <sheet name="ThreeCases" sheetId="10" r:id="rId5"/>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I31" i="1" l="1"/>
  <c r="G31" i="1"/>
  <c r="E31" i="1"/>
  <c r="C62" i="5"/>
  <c r="C14" i="5"/>
  <c r="C63" i="5"/>
  <c r="D62" i="5"/>
  <c r="D14" i="5"/>
  <c r="D63" i="5"/>
  <c r="E62" i="5"/>
  <c r="E14" i="5"/>
  <c r="E63" i="5"/>
  <c r="F62" i="5"/>
  <c r="F14" i="5"/>
  <c r="F63" i="5"/>
  <c r="H63" i="5"/>
  <c r="F46" i="5"/>
  <c r="F47" i="5"/>
  <c r="E46" i="5"/>
  <c r="E47" i="5"/>
  <c r="D46" i="5"/>
  <c r="D47" i="5"/>
  <c r="C46" i="5"/>
  <c r="C47" i="5"/>
  <c r="E30" i="5"/>
  <c r="E31" i="5"/>
  <c r="F30" i="5"/>
  <c r="F31" i="5"/>
  <c r="D30" i="5"/>
  <c r="D31" i="5"/>
  <c r="C30" i="5"/>
  <c r="C31" i="5"/>
  <c r="C78" i="5"/>
  <c r="F78" i="5"/>
  <c r="E78" i="5"/>
  <c r="D78" i="5"/>
  <c r="J54" i="6"/>
  <c r="H47" i="5"/>
  <c r="H31" i="5"/>
  <c r="L9" i="6"/>
  <c r="L11" i="6"/>
  <c r="L12" i="6"/>
  <c r="L13" i="6"/>
  <c r="L14" i="6"/>
  <c r="L10" i="6"/>
  <c r="L6" i="6"/>
  <c r="L7" i="6"/>
  <c r="L8" i="6"/>
  <c r="L5" i="6"/>
  <c r="H13" i="5"/>
  <c r="H12" i="5"/>
  <c r="H11" i="5"/>
  <c r="H10" i="5"/>
  <c r="H9" i="5"/>
  <c r="H8" i="5"/>
  <c r="H7" i="5"/>
  <c r="H6" i="5"/>
  <c r="H5" i="5"/>
</calcChain>
</file>

<file path=xl/sharedStrings.xml><?xml version="1.0" encoding="utf-8"?>
<sst xmlns="http://schemas.openxmlformats.org/spreadsheetml/2006/main" count="322" uniqueCount="132">
  <si>
    <t>lambda</t>
  </si>
  <si>
    <t>phi</t>
  </si>
  <si>
    <t>gamma</t>
  </si>
  <si>
    <t>avg_lvg_un</t>
  </si>
  <si>
    <t>e_investment_un</t>
  </si>
  <si>
    <t>p_over_pq_un</t>
  </si>
  <si>
    <t>std_rf_un</t>
  </si>
  <si>
    <t>Paramters/Results</t>
  </si>
  <si>
    <t>prob_crisis</t>
  </si>
  <si>
    <t>Target</t>
  </si>
  <si>
    <t>elbarnew</t>
  </si>
  <si>
    <t>qlbarnew</t>
  </si>
  <si>
    <t>eta</t>
  </si>
  <si>
    <t>Note</t>
  </si>
  <si>
    <t>tau</t>
  </si>
  <si>
    <t>ec</t>
  </si>
  <si>
    <t>housing to wealth ratio</t>
  </si>
  <si>
    <t>investment to capital ratio</t>
  </si>
  <si>
    <t>average leverage</t>
  </si>
  <si>
    <t>prob_distress</t>
  </si>
  <si>
    <t>probability in the constrained region</t>
  </si>
  <si>
    <t>probability of hitting below 1/3 sharpe ratio</t>
  </si>
  <si>
    <t>interest rate volatility</t>
  </si>
  <si>
    <t>wlbarnew</t>
  </si>
  <si>
    <t>NaN</t>
  </si>
  <si>
    <t>pe(1)</t>
  </si>
  <si>
    <t>peprime(1)</t>
  </si>
  <si>
    <t>p(elbarnew)</t>
  </si>
  <si>
    <t>p'(elbarnew)</t>
  </si>
  <si>
    <t>p'(elbarnew)/p(elbarnew)</t>
  </si>
  <si>
    <t>mis</t>
  </si>
  <si>
    <t>err</t>
  </si>
  <si>
    <t>Solution error or p'(elbar)-q'(elbar)-tau=0</t>
  </si>
  <si>
    <t>Solution error on q'(elbar)=0</t>
  </si>
  <si>
    <t>the error should be small enough</t>
  </si>
  <si>
    <t>increase in tau will reduce wlbarnew, and reduce plbarnew for the same qlbarnew, which increases volatility of housing return</t>
  </si>
  <si>
    <t>multiplier in housing return volatility</t>
  </si>
  <si>
    <t>mean(e)</t>
  </si>
  <si>
    <t>average of equity constraint</t>
  </si>
  <si>
    <t>beta</t>
  </si>
  <si>
    <t>sqrt(cov_consumption_consumption_un)</t>
  </si>
  <si>
    <t>mean_sharpe_un</t>
  </si>
  <si>
    <t>sqrt(cov_inv_inv_un)</t>
  </si>
  <si>
    <t>sqrt(cov_equity_equity_un)</t>
  </si>
  <si>
    <t>vol_landprice_growth</t>
  </si>
  <si>
    <t>unconditional land price vol</t>
  </si>
  <si>
    <t>Negatively changes p/(p+q)</t>
  </si>
  <si>
    <t>Increases leverage</t>
  </si>
  <si>
    <t>Increases prob_distress</t>
  </si>
  <si>
    <t>Decreases consumption growth vol</t>
  </si>
  <si>
    <t>equity</t>
  </si>
  <si>
    <t>Intermediary Equity</t>
  </si>
  <si>
    <t>Investment</t>
  </si>
  <si>
    <t>Land</t>
  </si>
  <si>
    <t>Sharpe</t>
  </si>
  <si>
    <t>dZ</t>
  </si>
  <si>
    <t>e</t>
  </si>
  <si>
    <t>K</t>
  </si>
  <si>
    <t>investment</t>
  </si>
  <si>
    <t>land</t>
  </si>
  <si>
    <t xml:space="preserve"> 2007-III </t>
  </si>
  <si>
    <t xml:space="preserve"> 2007-IV </t>
  </si>
  <si>
    <t xml:space="preserve"> 2008-I </t>
  </si>
  <si>
    <t xml:space="preserve"> 2008-II </t>
  </si>
  <si>
    <t xml:space="preserve"> 2008-III </t>
  </si>
  <si>
    <t xml:space="preserve"> 2008-IV </t>
  </si>
  <si>
    <t xml:space="preserve"> 2009-I </t>
  </si>
  <si>
    <t xml:space="preserve"> 2009-II </t>
  </si>
  <si>
    <t xml:space="preserve"> 2009-III </t>
  </si>
  <si>
    <t xml:space="preserve"> 2009-IV </t>
  </si>
  <si>
    <t>Moments from Data</t>
  </si>
  <si>
    <t>To be used in the calculation</t>
  </si>
  <si>
    <t>Error</t>
  </si>
  <si>
    <t>Baseline</t>
  </si>
  <si>
    <t>Panel A: Distress Periods</t>
  </si>
  <si>
    <t>Panel B: Non-distress Periods</t>
  </si>
  <si>
    <t>vol(Eq)</t>
  </si>
  <si>
    <t>vol(I)</t>
  </si>
  <si>
    <t>vol(C)</t>
  </si>
  <si>
    <t>vol(PL)</t>
  </si>
  <si>
    <t>vol(EB)</t>
  </si>
  <si>
    <t>cov(Eq, I)</t>
  </si>
  <si>
    <t>cov(Eq, C)</t>
  </si>
  <si>
    <t>cov(Eq, PL)</t>
  </si>
  <si>
    <t>cov(Eq, EB)</t>
  </si>
  <si>
    <t>Calibration Results</t>
  </si>
  <si>
    <t>DataScaled</t>
  </si>
  <si>
    <t>sqrt(cov_equity_equity_con)</t>
  </si>
  <si>
    <t>lambda=0.75</t>
  </si>
  <si>
    <t>old model m=2</t>
  </si>
  <si>
    <t>Spread</t>
  </si>
  <si>
    <t xml:space="preserve">B </t>
  </si>
  <si>
    <t>B</t>
  </si>
  <si>
    <t>maximum drop</t>
  </si>
  <si>
    <t>ec=0.64</t>
  </si>
  <si>
    <t>GOOD</t>
  </si>
  <si>
    <t xml:space="preserve">Comments: In general, the sharpe ratio parameter B controls the spread between investment and land price without influencing too much other moments. Moreover, decreasing eta, or decreasing tau can move both investment and land price up, but closer to each other. </t>
  </si>
  <si>
    <t>mean_sharpe</t>
  </si>
  <si>
    <t>Baseline lambda=0.75</t>
  </si>
  <si>
    <t>Decreases both prob_distress and Prob_crisis, increase inv volatility, and increase sharpe ratio. Increase in tau helps us to increase many volatility moments</t>
  </si>
  <si>
    <t>Decreases both prob_distress and Prob_crisis, and increases land price growth vol, and influence sharp ratio. Decrease in tau helps to catch up the high volatility in the data.</t>
  </si>
  <si>
    <t>lambda=0.75, maversion=2.3</t>
  </si>
  <si>
    <t>Simulation with lambda=0.75, maversion=2.3</t>
  </si>
  <si>
    <t>Data(%)</t>
  </si>
  <si>
    <t>Total Error</t>
  </si>
  <si>
    <t>Total error</t>
  </si>
  <si>
    <t>phi=0</t>
  </si>
  <si>
    <t>lambda=0.6</t>
  </si>
  <si>
    <t>sigma=0.04</t>
  </si>
  <si>
    <t>Land Price</t>
  </si>
  <si>
    <t>Model 10</t>
  </si>
  <si>
    <t>Data 10</t>
  </si>
  <si>
    <t>Data 20</t>
  </si>
  <si>
    <t>Model 20</t>
  </si>
  <si>
    <t xml:space="preserve"> </t>
  </si>
  <si>
    <t>Simulation with lambda=0.75 Baseline</t>
  </si>
  <si>
    <t>Simulation with lambda=0.75, maversion=2.5</t>
  </si>
  <si>
    <t>The trick is to keep a high eta which requires a higher tau to get 0.03 prob_distress. Then volatility picks up, but shocks don't cause too much problem.</t>
  </si>
  <si>
    <t>maversion=1.8</t>
  </si>
  <si>
    <t>maversion=2.3</t>
  </si>
  <si>
    <t>Simulation with lambda=0.75, maversion=2.4</t>
  </si>
  <si>
    <t>maversion=2.3, seems a better result</t>
  </si>
  <si>
    <t>sigma=4</t>
  </si>
  <si>
    <t>Capital Shock sigma*dZ</t>
  </si>
  <si>
    <t>Total Geometric Drop=16.3%</t>
  </si>
  <si>
    <t>Total Geometric Drop=16.6%</t>
  </si>
  <si>
    <t>Total Geometric Drop=17.5%</t>
  </si>
  <si>
    <t>lambda=0.772</t>
  </si>
  <si>
    <t>Equity</t>
  </si>
  <si>
    <t>Sharpe Ratio</t>
  </si>
  <si>
    <t>Hidden Leverage</t>
  </si>
  <si>
    <t>High Leverage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</si>
</sst>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12" x14ac:knownFonts="1">
    <font>
      <sz val="12"/>
      <color theme="1"/>
      <name val="Calibri"/>
      <family val="2"/>
      <scheme val="minor"/>
    </font>
    <font>
      <sz val="11"/>
      <color theme="1"/>
      <name val="Calibri"/>
      <family val="2"/>
      <scheme val="minor"/>
    </font>
    <font>
      <sz val="12"/>
      <color theme="1"/>
      <name val="Calibri"/>
      <family val="2"/>
      <scheme val="minor"/>
    </font>
    <font>
      <sz val="12"/>
      <color rgb="FF000000"/>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sz val="11"/>
      <color theme="1"/>
      <name val="Calibri"/>
      <family val="2"/>
      <scheme val="minor"/>
    </font>
    <font>
      <sz val="12"/>
      <color rgb="FF000000"/>
      <name val="Calibri"/>
    </font>
    <font>
      <b/>
      <sz val="11"/>
      <color theme="1"/>
      <name val="Calibri"/>
      <scheme val="minor"/>
    </font>
    <font>
      <b/>
      <sz val="12"/>
      <color rgb="FFFF0000"/>
      <name val="Calibri"/>
      <scheme val="minor"/>
    </font>
    <font>
      <b/>
      <sz val="14"/>
      <color theme="1"/>
      <name val="Calibri"/>
      <scheme val="minor"/>
    </font>
  </fonts>
  <fills count="11">
    <fill>
      <patternFill patternType="none"/>
    </fill>
    <fill>
      <patternFill patternType="gray125"/>
    </fill>
    <fill>
      <patternFill patternType="solid">
        <fgColor rgb="FF92D050"/>
        <bgColor indexed="64"/>
      </patternFill>
    </fill>
    <fill>
      <patternFill patternType="solid">
        <fgColor theme="7"/>
        <bgColor indexed="64"/>
      </patternFill>
    </fill>
    <fill>
      <patternFill patternType="solid">
        <fgColor rgb="FFFFC00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9"/>
        <bgColor indexed="64"/>
      </patternFill>
    </fill>
    <fill>
      <patternFill patternType="solid">
        <fgColor rgb="FFFFFF00"/>
        <bgColor indexed="64"/>
      </patternFill>
    </fill>
    <fill>
      <patternFill patternType="solid">
        <fgColor theme="4" tint="0.39997558519241921"/>
        <bgColor indexed="64"/>
      </patternFill>
    </fill>
  </fills>
  <borders count="3">
    <border>
      <left/>
      <right/>
      <top/>
      <bottom/>
      <diagonal/>
    </border>
    <border>
      <left/>
      <right/>
      <top/>
      <bottom style="thin">
        <color auto="1"/>
      </bottom>
      <diagonal/>
    </border>
    <border>
      <left/>
      <right/>
      <top style="thin">
        <color auto="1"/>
      </top>
      <bottom style="thin">
        <color auto="1"/>
      </bottom>
      <diagonal/>
    </border>
  </borders>
  <cellStyleXfs count="115">
    <xf numFmtId="0" fontId="0" fillId="0" borderId="0"/>
    <xf numFmtId="9" fontId="2"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7"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85">
    <xf numFmtId="0" fontId="0" fillId="0" borderId="0" xfId="0"/>
    <xf numFmtId="0" fontId="0" fillId="2" borderId="0" xfId="0" applyFill="1"/>
    <xf numFmtId="0" fontId="0" fillId="3" borderId="0" xfId="0" applyFill="1"/>
    <xf numFmtId="2" fontId="0" fillId="3" borderId="0" xfId="1" applyNumberFormat="1" applyFont="1" applyFill="1"/>
    <xf numFmtId="0" fontId="0" fillId="3" borderId="0" xfId="0" applyNumberFormat="1" applyFill="1"/>
    <xf numFmtId="0" fontId="0" fillId="0" borderId="0" xfId="0" applyFill="1" applyAlignment="1">
      <alignment vertical="center" wrapText="1"/>
    </xf>
    <xf numFmtId="0" fontId="0" fillId="0" borderId="0" xfId="0" applyAlignment="1">
      <alignment vertical="center" wrapText="1"/>
    </xf>
    <xf numFmtId="0" fontId="3" fillId="0" borderId="0" xfId="0" applyFont="1"/>
    <xf numFmtId="0" fontId="0" fillId="4" borderId="0" xfId="0" applyFill="1"/>
    <xf numFmtId="0" fontId="0" fillId="5" borderId="0" xfId="0" applyFill="1"/>
    <xf numFmtId="0" fontId="0" fillId="5" borderId="0" xfId="0" applyFill="1" applyAlignment="1">
      <alignment wrapText="1"/>
    </xf>
    <xf numFmtId="11" fontId="3" fillId="0" borderId="0" xfId="0" applyNumberFormat="1" applyFont="1"/>
    <xf numFmtId="0" fontId="3" fillId="6" borderId="0" xfId="0" applyFont="1" applyFill="1"/>
    <xf numFmtId="0" fontId="0" fillId="0" borderId="0" xfId="0" applyFill="1"/>
    <xf numFmtId="9" fontId="0" fillId="0" borderId="0" xfId="1" applyFont="1"/>
    <xf numFmtId="0" fontId="0" fillId="0" borderId="0" xfId="0" applyAlignment="1">
      <alignment wrapText="1"/>
    </xf>
    <xf numFmtId="0" fontId="7" fillId="0" borderId="0" xfId="38"/>
    <xf numFmtId="0" fontId="7" fillId="7" borderId="0" xfId="38" applyFill="1"/>
    <xf numFmtId="0" fontId="8" fillId="0" borderId="0" xfId="0" applyFont="1" applyAlignment="1">
      <alignment vertical="center"/>
    </xf>
    <xf numFmtId="0" fontId="8" fillId="0" borderId="0" xfId="0" applyFont="1" applyAlignment="1">
      <alignment horizontal="right" vertical="center"/>
    </xf>
    <xf numFmtId="0" fontId="7" fillId="0" borderId="0" xfId="38" applyFill="1"/>
    <xf numFmtId="0" fontId="7" fillId="6" borderId="0" xfId="38" applyFill="1"/>
    <xf numFmtId="9" fontId="0" fillId="0" borderId="0" xfId="1" applyNumberFormat="1" applyFont="1"/>
    <xf numFmtId="0" fontId="0" fillId="8" borderId="0" xfId="0" applyFill="1"/>
    <xf numFmtId="0" fontId="0" fillId="0" borderId="0" xfId="0" applyAlignment="1">
      <alignment horizontal="center"/>
    </xf>
    <xf numFmtId="0" fontId="0" fillId="0" borderId="0" xfId="0" applyFont="1" applyFill="1"/>
    <xf numFmtId="10" fontId="0" fillId="0" borderId="0" xfId="0" applyNumberFormat="1"/>
    <xf numFmtId="2" fontId="0" fillId="0" borderId="0" xfId="0" applyNumberFormat="1"/>
    <xf numFmtId="0" fontId="3" fillId="0" borderId="0" xfId="0" applyFont="1" applyFill="1"/>
    <xf numFmtId="0" fontId="9" fillId="0" borderId="0" xfId="38" applyFont="1" applyAlignment="1"/>
    <xf numFmtId="0" fontId="1" fillId="0" borderId="0" xfId="38" applyFont="1"/>
    <xf numFmtId="0" fontId="1" fillId="7" borderId="0" xfId="38" applyFont="1" applyFill="1"/>
    <xf numFmtId="10" fontId="0" fillId="3" borderId="0" xfId="1" applyNumberFormat="1" applyFont="1" applyFill="1" applyAlignment="1">
      <alignment horizontal="left"/>
    </xf>
    <xf numFmtId="9" fontId="0" fillId="4" borderId="0" xfId="1" applyNumberFormat="1" applyFont="1" applyFill="1" applyAlignment="1">
      <alignment horizontal="left"/>
    </xf>
    <xf numFmtId="0" fontId="0" fillId="3" borderId="0" xfId="0" applyFill="1" applyAlignment="1">
      <alignment horizontal="left"/>
    </xf>
    <xf numFmtId="10" fontId="0" fillId="3" borderId="0" xfId="0" applyNumberFormat="1" applyFill="1" applyAlignment="1">
      <alignment horizontal="left"/>
    </xf>
    <xf numFmtId="0" fontId="0" fillId="4" borderId="0" xfId="0" applyFill="1" applyAlignment="1">
      <alignment horizontal="left"/>
    </xf>
    <xf numFmtId="10" fontId="0" fillId="4" borderId="0" xfId="0" applyNumberFormat="1" applyFill="1" applyAlignment="1">
      <alignment horizontal="left"/>
    </xf>
    <xf numFmtId="0" fontId="0" fillId="0" borderId="0" xfId="0" applyFill="1" applyAlignment="1">
      <alignment horizontal="center"/>
    </xf>
    <xf numFmtId="0" fontId="0" fillId="0" borderId="0" xfId="0" applyAlignment="1">
      <alignment horizontal="left"/>
    </xf>
    <xf numFmtId="0" fontId="8" fillId="9" borderId="0" xfId="0" applyFont="1" applyFill="1" applyAlignment="1">
      <alignment vertical="center"/>
    </xf>
    <xf numFmtId="0" fontId="3" fillId="9" borderId="0" xfId="0" applyFont="1" applyFill="1"/>
    <xf numFmtId="0" fontId="10" fillId="9" borderId="0" xfId="0" applyFont="1" applyFill="1"/>
    <xf numFmtId="0" fontId="0" fillId="9" borderId="0" xfId="0" applyFill="1"/>
    <xf numFmtId="0" fontId="0" fillId="0" borderId="0" xfId="0" applyFill="1" applyAlignment="1">
      <alignment horizontal="center" wrapText="1"/>
    </xf>
    <xf numFmtId="0" fontId="8" fillId="0" borderId="0" xfId="0" applyFont="1" applyFill="1" applyAlignment="1">
      <alignment vertical="center"/>
    </xf>
    <xf numFmtId="0" fontId="10" fillId="0" borderId="0" xfId="0" applyFont="1" applyFill="1"/>
    <xf numFmtId="0" fontId="9" fillId="0" borderId="0" xfId="38" applyFont="1" applyFill="1"/>
    <xf numFmtId="0" fontId="6" fillId="0" borderId="0" xfId="0" applyFont="1" applyAlignment="1">
      <alignment horizontal="center"/>
    </xf>
    <xf numFmtId="0" fontId="6" fillId="0" borderId="0" xfId="0" applyFont="1" applyAlignment="1">
      <alignment horizontal="center"/>
    </xf>
    <xf numFmtId="10" fontId="0" fillId="3" borderId="0" xfId="1" applyNumberFormat="1" applyFont="1" applyFill="1" applyAlignment="1">
      <alignment horizontal="center"/>
    </xf>
    <xf numFmtId="9" fontId="0" fillId="4" borderId="0" xfId="1" applyNumberFormat="1" applyFont="1" applyFill="1" applyAlignment="1">
      <alignment horizontal="center"/>
    </xf>
    <xf numFmtId="0" fontId="0" fillId="3" borderId="0" xfId="0" applyFill="1" applyAlignment="1">
      <alignment horizontal="center"/>
    </xf>
    <xf numFmtId="10" fontId="0" fillId="3" borderId="0" xfId="0" applyNumberFormat="1" applyFill="1" applyAlignment="1">
      <alignment horizontal="center"/>
    </xf>
    <xf numFmtId="0" fontId="0" fillId="4" borderId="0" xfId="0" applyFill="1" applyAlignment="1">
      <alignment horizontal="center"/>
    </xf>
    <xf numFmtId="10" fontId="0" fillId="4" borderId="0" xfId="0" applyNumberFormat="1" applyFill="1" applyAlignment="1">
      <alignment horizontal="center"/>
    </xf>
    <xf numFmtId="9" fontId="3" fillId="0" borderId="0" xfId="1" applyNumberFormat="1" applyFont="1"/>
    <xf numFmtId="164" fontId="0" fillId="0" borderId="0" xfId="0" applyNumberFormat="1"/>
    <xf numFmtId="164" fontId="3" fillId="0" borderId="0" xfId="0" applyNumberFormat="1" applyFont="1"/>
    <xf numFmtId="0" fontId="0" fillId="0" borderId="0" xfId="0" applyNumberFormat="1" applyAlignment="1">
      <alignment horizontal="center"/>
    </xf>
    <xf numFmtId="0" fontId="6" fillId="0" borderId="0" xfId="0" applyFont="1" applyAlignment="1">
      <alignment horizontal="center"/>
    </xf>
    <xf numFmtId="9" fontId="0" fillId="0" borderId="0" xfId="0" applyNumberFormat="1"/>
    <xf numFmtId="2" fontId="3" fillId="0" borderId="0" xfId="0" applyNumberFormat="1" applyFont="1"/>
    <xf numFmtId="0" fontId="6" fillId="0" borderId="0" xfId="0" applyFont="1" applyAlignment="1">
      <alignment horizontal="center"/>
    </xf>
    <xf numFmtId="0" fontId="0" fillId="9" borderId="0" xfId="0" applyFill="1" applyAlignment="1">
      <alignment vertical="center" wrapText="1"/>
    </xf>
    <xf numFmtId="0" fontId="6" fillId="9" borderId="0" xfId="0" applyFont="1" applyFill="1" applyAlignment="1">
      <alignment horizontal="left"/>
    </xf>
    <xf numFmtId="0" fontId="6" fillId="0" borderId="0" xfId="0" applyFont="1" applyFill="1" applyAlignment="1">
      <alignment horizontal="left"/>
    </xf>
    <xf numFmtId="0" fontId="3" fillId="10" borderId="0" xfId="0" applyFont="1" applyFill="1"/>
    <xf numFmtId="0" fontId="6" fillId="0" borderId="0" xfId="0" applyFont="1" applyAlignment="1">
      <alignment horizontal="left"/>
    </xf>
    <xf numFmtId="0" fontId="6" fillId="0" borderId="0" xfId="0" applyFont="1" applyAlignment="1">
      <alignment horizontal="left"/>
    </xf>
    <xf numFmtId="164" fontId="3" fillId="9" borderId="0" xfId="0" applyNumberFormat="1" applyFont="1" applyFill="1"/>
    <xf numFmtId="164" fontId="0" fillId="0" borderId="0" xfId="0" applyNumberFormat="1" applyFont="1" applyFill="1"/>
    <xf numFmtId="164" fontId="0" fillId="9" borderId="0" xfId="0" applyNumberFormat="1" applyFill="1"/>
    <xf numFmtId="0" fontId="1" fillId="0" borderId="0" xfId="38" applyFont="1" applyAlignment="1"/>
    <xf numFmtId="165" fontId="3" fillId="0" borderId="0" xfId="1" applyNumberFormat="1" applyFont="1"/>
    <xf numFmtId="0" fontId="11" fillId="0" borderId="0" xfId="38" applyFont="1"/>
    <xf numFmtId="0" fontId="6" fillId="0" borderId="0" xfId="0" applyFont="1" applyAlignment="1">
      <alignment horizontal="left"/>
    </xf>
    <xf numFmtId="0" fontId="3" fillId="0" borderId="0" xfId="0" applyFont="1" applyBorder="1"/>
    <xf numFmtId="0" fontId="3" fillId="0" borderId="1" xfId="0" applyFont="1" applyBorder="1"/>
    <xf numFmtId="0" fontId="0" fillId="0" borderId="2" xfId="0" applyBorder="1"/>
    <xf numFmtId="0" fontId="9" fillId="0" borderId="0" xfId="38" applyFont="1" applyAlignment="1">
      <alignment horizontal="left"/>
    </xf>
    <xf numFmtId="0" fontId="9" fillId="0" borderId="0" xfId="38" applyFont="1" applyFill="1" applyAlignment="1">
      <alignment horizontal="left"/>
    </xf>
    <xf numFmtId="0" fontId="7" fillId="0" borderId="0" xfId="38" applyFill="1" applyAlignment="1">
      <alignment horizontal="left"/>
    </xf>
    <xf numFmtId="0" fontId="1" fillId="0" borderId="0" xfId="38" applyFont="1" applyAlignment="1">
      <alignment horizontal="center" wrapText="1"/>
    </xf>
    <xf numFmtId="0" fontId="0" fillId="0" borderId="2" xfId="0" applyBorder="1" applyAlignment="1">
      <alignment horizontal="center"/>
    </xf>
  </cellXfs>
  <cellStyles count="115">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Normal" xfId="0" builtinId="0"/>
    <cellStyle name="Normal 2" xfId="38"/>
    <cellStyle name="Percent" xfId="1" builtinId="5"/>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_rels/chart1.xml.rels><?xml version="1.0" encoding="UTF-8" standalone="yes"?>
<Relationships xmlns="http://schemas.openxmlformats.org/package/2006/relationships"><Relationship Id="rId1" Type="http://schemas.microsoft.com/office/2011/relationships/chartStyle" Target="style1.xml"/><Relationship Id="rId2" Type="http://schemas.microsoft.com/office/2011/relationships/chartColorStyle" Target="colors1.xml"/></Relationships>
</file>

<file path=xl/charts/_rels/chart2.xml.rels><?xml version="1.0" encoding="UTF-8" standalone="yes"?>
<Relationships xmlns="http://schemas.openxmlformats.org/package/2006/relationships"><Relationship Id="rId1" Type="http://schemas.microsoft.com/office/2011/relationships/chartStyle" Target="style2.xml"/><Relationship Id="rId2" Type="http://schemas.microsoft.com/office/2011/relationships/chartColorStyle" Target="colors2.xml"/></Relationships>
</file>

<file path=xl/charts/_rels/chart3.xml.rels><?xml version="1.0" encoding="UTF-8" standalone="yes"?>
<Relationships xmlns="http://schemas.openxmlformats.org/package/2006/relationships"><Relationship Id="rId1" Type="http://schemas.microsoft.com/office/2011/relationships/chartStyle" Target="style3.xml"/><Relationship Id="rId2" Type="http://schemas.microsoft.com/office/2011/relationships/chartColorStyle" Target="colors3.xml"/></Relationships>
</file>

<file path=xl/charts/_rels/chart4.xml.rels><?xml version="1.0" encoding="UTF-8" standalone="yes"?>
<Relationships xmlns="http://schemas.openxmlformats.org/package/2006/relationships"><Relationship Id="rId1" Type="http://schemas.microsoft.com/office/2011/relationships/chartStyle" Target="style4.xml"/><Relationship Id="rId2" Type="http://schemas.microsoft.com/office/2011/relationships/chartColorStyle" Target="colors4.xml"/></Relationships>
</file>

<file path=xl/charts/_rels/chart5.xml.rels><?xml version="1.0" encoding="UTF-8" standalone="yes"?>
<Relationships xmlns="http://schemas.openxmlformats.org/package/2006/relationships"><Relationship Id="rId1" Type="http://schemas.microsoft.com/office/2011/relationships/chartStyle" Target="style5.xml"/><Relationship Id="rId2" Type="http://schemas.microsoft.com/office/2011/relationships/chartColorStyle" Target="colors5.xml"/></Relationships>
</file>

<file path=xl/charts/_rels/chart6.xml.rels><?xml version="1.0" encoding="UTF-8" standalone="yes"?>
<Relationships xmlns="http://schemas.openxmlformats.org/package/2006/relationships"><Relationship Id="rId1" Type="http://schemas.microsoft.com/office/2011/relationships/chartStyle" Target="style6.xml"/><Relationship Id="rId2" Type="http://schemas.microsoft.com/office/2011/relationships/chartColorStyle" Target="colors6.xml"/></Relationships>
</file>

<file path=xl/charts/_rels/chart7.xml.rels><?xml version="1.0" encoding="UTF-8" standalone="yes"?>
<Relationships xmlns="http://schemas.openxmlformats.org/package/2006/relationships"><Relationship Id="rId1" Type="http://schemas.microsoft.com/office/2011/relationships/chartStyle" Target="style7.xml"/><Relationship Id="rId2" Type="http://schemas.microsoft.com/office/2011/relationships/chartColorStyle" Target="colors7.xml"/></Relationships>
</file>

<file path=xl/charts/_rels/chart8.xml.rels><?xml version="1.0" encoding="UTF-8" standalone="yes"?>
<Relationships xmlns="http://schemas.openxmlformats.org/package/2006/relationships"><Relationship Id="rId1" Type="http://schemas.microsoft.com/office/2011/relationships/chartStyle" Target="style8.xml"/><Relationship Id="rId2" Type="http://schemas.microsoft.com/office/2011/relationships/chartColorStyle" Target="colors8.xml"/></Relationships>
</file>

<file path=xl/charts/_rels/chart9.xml.rels><?xml version="1.0" encoding="UTF-8" standalone="yes"?>
<Relationships xmlns="http://schemas.openxmlformats.org/package/2006/relationships"><Relationship Id="rId1" Type="http://schemas.microsoft.com/office/2011/relationships/chartStyle" Target="style9.xml"/><Relationship Id="rId2" Type="http://schemas.microsoft.com/office/2011/relationships/chartColorStyle" Target="colors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Figure3!$C$1</c:f>
              <c:strCache>
                <c:ptCount val="1"/>
                <c:pt idx="0">
                  <c:v>Intermediary Equity</c:v>
                </c:pt>
              </c:strCache>
            </c:strRef>
          </c:tx>
          <c:spPr>
            <a:ln w="28575" cap="rnd">
              <a:solidFill>
                <a:schemeClr val="accent1"/>
              </a:solidFill>
              <a:round/>
            </a:ln>
            <a:effectLst/>
          </c:spPr>
          <c:marker>
            <c:symbol val="none"/>
          </c:marker>
          <c:cat>
            <c:strRef>
              <c:f>Figure3!$B$4:$B$13</c:f>
              <c:strCache>
                <c:ptCount val="10"/>
                <c:pt idx="0">
                  <c:v> 2007-III </c:v>
                </c:pt>
                <c:pt idx="1">
                  <c:v> 2007-IV </c:v>
                </c:pt>
                <c:pt idx="2">
                  <c:v> 2008-I </c:v>
                </c:pt>
                <c:pt idx="3">
                  <c:v> 2008-II </c:v>
                </c:pt>
                <c:pt idx="4">
                  <c:v> 2008-III </c:v>
                </c:pt>
                <c:pt idx="5">
                  <c:v> 2008-IV </c:v>
                </c:pt>
                <c:pt idx="6">
                  <c:v> 2009-I </c:v>
                </c:pt>
                <c:pt idx="7">
                  <c:v> 2009-II </c:v>
                </c:pt>
                <c:pt idx="8">
                  <c:v> 2009-III </c:v>
                </c:pt>
                <c:pt idx="9">
                  <c:v> 2009-IV </c:v>
                </c:pt>
              </c:strCache>
            </c:strRef>
          </c:cat>
          <c:val>
            <c:numRef>
              <c:f>Figure3!$C$4:$C$13</c:f>
              <c:numCache>
                <c:formatCode>General</c:formatCode>
                <c:ptCount val="10"/>
                <c:pt idx="0">
                  <c:v>1.0</c:v>
                </c:pt>
                <c:pt idx="1">
                  <c:v>0.869688167354367</c:v>
                </c:pt>
                <c:pt idx="2">
                  <c:v>0.744237056592676</c:v>
                </c:pt>
                <c:pt idx="3">
                  <c:v>0.63094299464833</c:v>
                </c:pt>
                <c:pt idx="4">
                  <c:v>0.669208617195578</c:v>
                </c:pt>
                <c:pt idx="5">
                  <c:v>0.462475073789764</c:v>
                </c:pt>
                <c:pt idx="6">
                  <c:v>0.368162372415837</c:v>
                </c:pt>
                <c:pt idx="7">
                  <c:v>0.503687768419566</c:v>
                </c:pt>
                <c:pt idx="8">
                  <c:v>0.651102786214221</c:v>
                </c:pt>
                <c:pt idx="9">
                  <c:v>0.64051980444462</c:v>
                </c:pt>
              </c:numCache>
            </c:numRef>
          </c:val>
          <c:smooth val="0"/>
        </c:ser>
        <c:ser>
          <c:idx val="1"/>
          <c:order val="1"/>
          <c:tx>
            <c:strRef>
              <c:f>Figure3!$D$1</c:f>
              <c:strCache>
                <c:ptCount val="1"/>
                <c:pt idx="0">
                  <c:v>Investment</c:v>
                </c:pt>
              </c:strCache>
            </c:strRef>
          </c:tx>
          <c:spPr>
            <a:ln w="28575" cap="rnd">
              <a:solidFill>
                <a:schemeClr val="accent2"/>
              </a:solidFill>
              <a:prstDash val="dash"/>
              <a:round/>
            </a:ln>
            <a:effectLst/>
          </c:spPr>
          <c:marker>
            <c:symbol val="none"/>
          </c:marker>
          <c:cat>
            <c:strRef>
              <c:f>Figure3!$B$4:$B$13</c:f>
              <c:strCache>
                <c:ptCount val="10"/>
                <c:pt idx="0">
                  <c:v> 2007-III </c:v>
                </c:pt>
                <c:pt idx="1">
                  <c:v> 2007-IV </c:v>
                </c:pt>
                <c:pt idx="2">
                  <c:v> 2008-I </c:v>
                </c:pt>
                <c:pt idx="3">
                  <c:v> 2008-II </c:v>
                </c:pt>
                <c:pt idx="4">
                  <c:v> 2008-III </c:v>
                </c:pt>
                <c:pt idx="5">
                  <c:v> 2008-IV </c:v>
                </c:pt>
                <c:pt idx="6">
                  <c:v> 2009-I </c:v>
                </c:pt>
                <c:pt idx="7">
                  <c:v> 2009-II </c:v>
                </c:pt>
                <c:pt idx="8">
                  <c:v> 2009-III </c:v>
                </c:pt>
                <c:pt idx="9">
                  <c:v> 2009-IV </c:v>
                </c:pt>
              </c:strCache>
            </c:strRef>
          </c:cat>
          <c:val>
            <c:numRef>
              <c:f>Figure3!$D$4:$D$13</c:f>
              <c:numCache>
                <c:formatCode>General</c:formatCode>
                <c:ptCount val="10"/>
                <c:pt idx="0">
                  <c:v>1.0</c:v>
                </c:pt>
                <c:pt idx="1">
                  <c:v>0.985186</c:v>
                </c:pt>
                <c:pt idx="2">
                  <c:v>0.961769</c:v>
                </c:pt>
                <c:pt idx="3">
                  <c:v>0.943772</c:v>
                </c:pt>
                <c:pt idx="4">
                  <c:v>0.911854</c:v>
                </c:pt>
                <c:pt idx="5">
                  <c:v>0.85425</c:v>
                </c:pt>
                <c:pt idx="6">
                  <c:v>0.780231</c:v>
                </c:pt>
                <c:pt idx="7">
                  <c:v>0.741632</c:v>
                </c:pt>
                <c:pt idx="8">
                  <c:v>0.732189</c:v>
                </c:pt>
                <c:pt idx="9">
                  <c:v>0.723404</c:v>
                </c:pt>
              </c:numCache>
            </c:numRef>
          </c:val>
          <c:smooth val="0"/>
        </c:ser>
        <c:ser>
          <c:idx val="2"/>
          <c:order val="2"/>
          <c:tx>
            <c:strRef>
              <c:f>Figure3!$E$1</c:f>
              <c:strCache>
                <c:ptCount val="1"/>
                <c:pt idx="0">
                  <c:v>Land</c:v>
                </c:pt>
              </c:strCache>
            </c:strRef>
          </c:tx>
          <c:spPr>
            <a:ln w="28575" cap="rnd">
              <a:solidFill>
                <a:schemeClr val="accent3"/>
              </a:solidFill>
              <a:prstDash val="sysDot"/>
              <a:round/>
            </a:ln>
            <a:effectLst/>
          </c:spPr>
          <c:marker>
            <c:symbol val="none"/>
          </c:marker>
          <c:cat>
            <c:strRef>
              <c:f>Figure3!$B$4:$B$13</c:f>
              <c:strCache>
                <c:ptCount val="10"/>
                <c:pt idx="0">
                  <c:v> 2007-III </c:v>
                </c:pt>
                <c:pt idx="1">
                  <c:v> 2007-IV </c:v>
                </c:pt>
                <c:pt idx="2">
                  <c:v> 2008-I </c:v>
                </c:pt>
                <c:pt idx="3">
                  <c:v> 2008-II </c:v>
                </c:pt>
                <c:pt idx="4">
                  <c:v> 2008-III </c:v>
                </c:pt>
                <c:pt idx="5">
                  <c:v> 2008-IV </c:v>
                </c:pt>
                <c:pt idx="6">
                  <c:v> 2009-I </c:v>
                </c:pt>
                <c:pt idx="7">
                  <c:v> 2009-II </c:v>
                </c:pt>
                <c:pt idx="8">
                  <c:v> 2009-III </c:v>
                </c:pt>
                <c:pt idx="9">
                  <c:v> 2009-IV </c:v>
                </c:pt>
              </c:strCache>
            </c:strRef>
          </c:cat>
          <c:val>
            <c:numRef>
              <c:f>Figure3!$E$4:$E$13</c:f>
              <c:numCache>
                <c:formatCode>General</c:formatCode>
                <c:ptCount val="10"/>
                <c:pt idx="0">
                  <c:v>1.0</c:v>
                </c:pt>
                <c:pt idx="1">
                  <c:v>0.957477</c:v>
                </c:pt>
                <c:pt idx="2">
                  <c:v>0.913117</c:v>
                </c:pt>
                <c:pt idx="3">
                  <c:v>0.848374</c:v>
                </c:pt>
                <c:pt idx="4">
                  <c:v>0.79057</c:v>
                </c:pt>
                <c:pt idx="5">
                  <c:v>0.727157</c:v>
                </c:pt>
                <c:pt idx="6">
                  <c:v>0.655422</c:v>
                </c:pt>
                <c:pt idx="7">
                  <c:v>0.651949</c:v>
                </c:pt>
                <c:pt idx="8">
                  <c:v>0.667043</c:v>
                </c:pt>
                <c:pt idx="9">
                  <c:v>0.649345</c:v>
                </c:pt>
              </c:numCache>
            </c:numRef>
          </c:val>
          <c:smooth val="0"/>
        </c:ser>
        <c:dLbls>
          <c:showLegendKey val="0"/>
          <c:showVal val="0"/>
          <c:showCatName val="0"/>
          <c:showSerName val="0"/>
          <c:showPercent val="0"/>
          <c:showBubbleSize val="0"/>
        </c:dLbls>
        <c:marker val="1"/>
        <c:smooth val="0"/>
        <c:axId val="82887008"/>
        <c:axId val="121980944"/>
      </c:lineChart>
      <c:lineChart>
        <c:grouping val="standard"/>
        <c:varyColors val="0"/>
        <c:ser>
          <c:idx val="3"/>
          <c:order val="3"/>
          <c:tx>
            <c:strRef>
              <c:f>Figure3!$F$1</c:f>
              <c:strCache>
                <c:ptCount val="1"/>
                <c:pt idx="0">
                  <c:v>Spread</c:v>
                </c:pt>
              </c:strCache>
            </c:strRef>
          </c:tx>
          <c:spPr>
            <a:ln w="28575" cap="rnd">
              <a:solidFill>
                <a:schemeClr val="tx1"/>
              </a:solidFill>
              <a:round/>
            </a:ln>
            <a:effectLst/>
          </c:spPr>
          <c:marker>
            <c:symbol val="none"/>
          </c:marker>
          <c:val>
            <c:numRef>
              <c:f>Figure3!$F$4:$F$13</c:f>
              <c:numCache>
                <c:formatCode>General</c:formatCode>
                <c:ptCount val="10"/>
                <c:pt idx="0">
                  <c:v>2.198966666666667</c:v>
                </c:pt>
                <c:pt idx="1">
                  <c:v>2.571666666666667</c:v>
                </c:pt>
                <c:pt idx="2">
                  <c:v>3.478166666666667</c:v>
                </c:pt>
                <c:pt idx="3">
                  <c:v>3.2157</c:v>
                </c:pt>
                <c:pt idx="4">
                  <c:v>4.0223</c:v>
                </c:pt>
                <c:pt idx="5">
                  <c:v>7.423766666666666</c:v>
                </c:pt>
                <c:pt idx="6">
                  <c:v>6.185099999999999</c:v>
                </c:pt>
                <c:pt idx="7">
                  <c:v>4.704533333333333</c:v>
                </c:pt>
                <c:pt idx="8">
                  <c:v>3.2251</c:v>
                </c:pt>
                <c:pt idx="9">
                  <c:v>2.673566666666666</c:v>
                </c:pt>
              </c:numCache>
            </c:numRef>
          </c:val>
          <c:smooth val="0"/>
        </c:ser>
        <c:dLbls>
          <c:showLegendKey val="0"/>
          <c:showVal val="0"/>
          <c:showCatName val="0"/>
          <c:showSerName val="0"/>
          <c:showPercent val="0"/>
          <c:showBubbleSize val="0"/>
        </c:dLbls>
        <c:marker val="1"/>
        <c:smooth val="0"/>
        <c:axId val="121730144"/>
        <c:axId val="83532096"/>
      </c:lineChart>
      <c:catAx>
        <c:axId val="82887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21980944"/>
        <c:crosses val="autoZero"/>
        <c:auto val="1"/>
        <c:lblAlgn val="ctr"/>
        <c:lblOffset val="100"/>
        <c:noMultiLvlLbl val="0"/>
      </c:catAx>
      <c:valAx>
        <c:axId val="1219809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82887008"/>
        <c:crosses val="autoZero"/>
        <c:crossBetween val="between"/>
      </c:valAx>
      <c:valAx>
        <c:axId val="83532096"/>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a:t>Spread</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21730144"/>
        <c:crosses val="max"/>
        <c:crossBetween val="between"/>
      </c:valAx>
      <c:catAx>
        <c:axId val="121730144"/>
        <c:scaling>
          <c:orientation val="minMax"/>
        </c:scaling>
        <c:delete val="1"/>
        <c:axPos val="b"/>
        <c:majorTickMark val="out"/>
        <c:minorTickMark val="none"/>
        <c:tickLblPos val="nextTo"/>
        <c:crossAx val="83532096"/>
        <c:crosses val="autoZero"/>
        <c:auto val="1"/>
        <c:lblAlgn val="ctr"/>
        <c:lblOffset val="100"/>
        <c:noMultiLvlLbl val="0"/>
      </c:catAx>
      <c:spPr>
        <a:noFill/>
        <a:ln>
          <a:noFill/>
        </a:ln>
        <a:effectLst/>
      </c:spPr>
    </c:plotArea>
    <c:legend>
      <c:legendPos val="l"/>
      <c:layout>
        <c:manualLayout>
          <c:xMode val="edge"/>
          <c:yMode val="edge"/>
          <c:x val="0.0467828746962856"/>
          <c:y val="0.366357389480495"/>
          <c:w val="0.231398662950969"/>
          <c:h val="0.398821314829329"/>
        </c:manualLayout>
      </c:layout>
      <c:overlay val="1"/>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Figure3!$C$1</c:f>
              <c:strCache>
                <c:ptCount val="1"/>
                <c:pt idx="0">
                  <c:v>Intermediary Equity</c:v>
                </c:pt>
              </c:strCache>
            </c:strRef>
          </c:tx>
          <c:spPr>
            <a:ln w="28575" cap="rnd">
              <a:solidFill>
                <a:schemeClr val="accent1"/>
              </a:solidFill>
              <a:round/>
            </a:ln>
            <a:effectLst/>
          </c:spPr>
          <c:marker>
            <c:symbol val="none"/>
          </c:marker>
          <c:cat>
            <c:strRef>
              <c:f>Figure3!$B$20:$B$29</c:f>
              <c:strCache>
                <c:ptCount val="10"/>
                <c:pt idx="0">
                  <c:v> 2007-III </c:v>
                </c:pt>
                <c:pt idx="1">
                  <c:v> 2007-IV </c:v>
                </c:pt>
                <c:pt idx="2">
                  <c:v> 2008-I </c:v>
                </c:pt>
                <c:pt idx="3">
                  <c:v> 2008-II </c:v>
                </c:pt>
                <c:pt idx="4">
                  <c:v> 2008-III </c:v>
                </c:pt>
                <c:pt idx="5">
                  <c:v> 2008-IV </c:v>
                </c:pt>
                <c:pt idx="6">
                  <c:v> 2009-I </c:v>
                </c:pt>
                <c:pt idx="7">
                  <c:v> 2009-II </c:v>
                </c:pt>
                <c:pt idx="8">
                  <c:v> 2009-III </c:v>
                </c:pt>
                <c:pt idx="9">
                  <c:v> 2009-IV </c:v>
                </c:pt>
              </c:strCache>
            </c:strRef>
          </c:cat>
          <c:val>
            <c:numRef>
              <c:f>Figure3!$C$20:$C$29</c:f>
              <c:numCache>
                <c:formatCode>General</c:formatCode>
                <c:ptCount val="10"/>
                <c:pt idx="0">
                  <c:v>1.0</c:v>
                </c:pt>
                <c:pt idx="1">
                  <c:v>0.86968</c:v>
                </c:pt>
                <c:pt idx="2">
                  <c:v>0.74423</c:v>
                </c:pt>
                <c:pt idx="3">
                  <c:v>0.63094</c:v>
                </c:pt>
                <c:pt idx="4">
                  <c:v>0.66921</c:v>
                </c:pt>
                <c:pt idx="5">
                  <c:v>0.46247</c:v>
                </c:pt>
                <c:pt idx="6">
                  <c:v>0.36816</c:v>
                </c:pt>
                <c:pt idx="7">
                  <c:v>0.50369</c:v>
                </c:pt>
                <c:pt idx="8">
                  <c:v>0.6511</c:v>
                </c:pt>
                <c:pt idx="9">
                  <c:v>0.64052</c:v>
                </c:pt>
              </c:numCache>
            </c:numRef>
          </c:val>
          <c:smooth val="0"/>
        </c:ser>
        <c:ser>
          <c:idx val="1"/>
          <c:order val="1"/>
          <c:tx>
            <c:strRef>
              <c:f>Figure3!$D$1</c:f>
              <c:strCache>
                <c:ptCount val="1"/>
                <c:pt idx="0">
                  <c:v>Investment</c:v>
                </c:pt>
              </c:strCache>
            </c:strRef>
          </c:tx>
          <c:spPr>
            <a:ln w="28575" cap="rnd">
              <a:solidFill>
                <a:schemeClr val="accent2"/>
              </a:solidFill>
              <a:prstDash val="dash"/>
              <a:round/>
            </a:ln>
            <a:effectLst/>
          </c:spPr>
          <c:marker>
            <c:symbol val="none"/>
          </c:marker>
          <c:cat>
            <c:strRef>
              <c:f>Figure3!$B$20:$B$29</c:f>
              <c:strCache>
                <c:ptCount val="10"/>
                <c:pt idx="0">
                  <c:v> 2007-III </c:v>
                </c:pt>
                <c:pt idx="1">
                  <c:v> 2007-IV </c:v>
                </c:pt>
                <c:pt idx="2">
                  <c:v> 2008-I </c:v>
                </c:pt>
                <c:pt idx="3">
                  <c:v> 2008-II </c:v>
                </c:pt>
                <c:pt idx="4">
                  <c:v> 2008-III </c:v>
                </c:pt>
                <c:pt idx="5">
                  <c:v> 2008-IV </c:v>
                </c:pt>
                <c:pt idx="6">
                  <c:v> 2009-I </c:v>
                </c:pt>
                <c:pt idx="7">
                  <c:v> 2009-II </c:v>
                </c:pt>
                <c:pt idx="8">
                  <c:v> 2009-III </c:v>
                </c:pt>
                <c:pt idx="9">
                  <c:v> 2009-IV </c:v>
                </c:pt>
              </c:strCache>
            </c:strRef>
          </c:cat>
          <c:val>
            <c:numRef>
              <c:f>Figure3!$D$20:$D$29</c:f>
              <c:numCache>
                <c:formatCode>General</c:formatCode>
                <c:ptCount val="10"/>
                <c:pt idx="0">
                  <c:v>1.0</c:v>
                </c:pt>
                <c:pt idx="1">
                  <c:v>0.8883</c:v>
                </c:pt>
                <c:pt idx="2">
                  <c:v>0.85536</c:v>
                </c:pt>
                <c:pt idx="3">
                  <c:v>0.82543</c:v>
                </c:pt>
                <c:pt idx="4">
                  <c:v>0.81959</c:v>
                </c:pt>
                <c:pt idx="5">
                  <c:v>0.77357</c:v>
                </c:pt>
                <c:pt idx="6">
                  <c:v>0.74048</c:v>
                </c:pt>
                <c:pt idx="7">
                  <c:v>0.73437</c:v>
                </c:pt>
                <c:pt idx="8">
                  <c:v>0.74457</c:v>
                </c:pt>
                <c:pt idx="9">
                  <c:v>0.73491</c:v>
                </c:pt>
              </c:numCache>
            </c:numRef>
          </c:val>
          <c:smooth val="0"/>
        </c:ser>
        <c:ser>
          <c:idx val="2"/>
          <c:order val="2"/>
          <c:tx>
            <c:strRef>
              <c:f>Figure3!$E$1</c:f>
              <c:strCache>
                <c:ptCount val="1"/>
                <c:pt idx="0">
                  <c:v>Land</c:v>
                </c:pt>
              </c:strCache>
            </c:strRef>
          </c:tx>
          <c:spPr>
            <a:ln w="28575" cap="rnd">
              <a:solidFill>
                <a:schemeClr val="accent3"/>
              </a:solidFill>
              <a:prstDash val="sysDot"/>
              <a:round/>
            </a:ln>
            <a:effectLst/>
          </c:spPr>
          <c:marker>
            <c:symbol val="none"/>
          </c:marker>
          <c:cat>
            <c:strRef>
              <c:f>Figure3!$B$20:$B$29</c:f>
              <c:strCache>
                <c:ptCount val="10"/>
                <c:pt idx="0">
                  <c:v> 2007-III </c:v>
                </c:pt>
                <c:pt idx="1">
                  <c:v> 2007-IV </c:v>
                </c:pt>
                <c:pt idx="2">
                  <c:v> 2008-I </c:v>
                </c:pt>
                <c:pt idx="3">
                  <c:v> 2008-II </c:v>
                </c:pt>
                <c:pt idx="4">
                  <c:v> 2008-III </c:v>
                </c:pt>
                <c:pt idx="5">
                  <c:v> 2008-IV </c:v>
                </c:pt>
                <c:pt idx="6">
                  <c:v> 2009-I </c:v>
                </c:pt>
                <c:pt idx="7">
                  <c:v> 2009-II </c:v>
                </c:pt>
                <c:pt idx="8">
                  <c:v> 2009-III </c:v>
                </c:pt>
                <c:pt idx="9">
                  <c:v> 2009-IV </c:v>
                </c:pt>
              </c:strCache>
            </c:strRef>
          </c:cat>
          <c:val>
            <c:numRef>
              <c:f>Figure3!$E$20:$E$29</c:f>
              <c:numCache>
                <c:formatCode>General</c:formatCode>
                <c:ptCount val="10"/>
                <c:pt idx="0">
                  <c:v>1.0</c:v>
                </c:pt>
                <c:pt idx="1">
                  <c:v>0.79313</c:v>
                </c:pt>
                <c:pt idx="2">
                  <c:v>0.73234</c:v>
                </c:pt>
                <c:pt idx="3">
                  <c:v>0.67602</c:v>
                </c:pt>
                <c:pt idx="4">
                  <c:v>0.6866</c:v>
                </c:pt>
                <c:pt idx="5">
                  <c:v>0.58385</c:v>
                </c:pt>
                <c:pt idx="6">
                  <c:v>0.52813</c:v>
                </c:pt>
                <c:pt idx="7">
                  <c:v>0.57976</c:v>
                </c:pt>
                <c:pt idx="8">
                  <c:v>0.63858</c:v>
                </c:pt>
                <c:pt idx="9">
                  <c:v>0.62958</c:v>
                </c:pt>
              </c:numCache>
            </c:numRef>
          </c:val>
          <c:smooth val="0"/>
        </c:ser>
        <c:dLbls>
          <c:showLegendKey val="0"/>
          <c:showVal val="0"/>
          <c:showCatName val="0"/>
          <c:showSerName val="0"/>
          <c:showPercent val="0"/>
          <c:showBubbleSize val="0"/>
        </c:dLbls>
        <c:marker val="1"/>
        <c:smooth val="0"/>
        <c:axId val="122302880"/>
        <c:axId val="122304928"/>
      </c:lineChart>
      <c:lineChart>
        <c:grouping val="standard"/>
        <c:varyColors val="0"/>
        <c:ser>
          <c:idx val="3"/>
          <c:order val="3"/>
          <c:tx>
            <c:strRef>
              <c:f>Figure3!$F$1</c:f>
              <c:strCache>
                <c:ptCount val="1"/>
                <c:pt idx="0">
                  <c:v>Spread</c:v>
                </c:pt>
              </c:strCache>
            </c:strRef>
          </c:tx>
          <c:spPr>
            <a:ln w="28575" cap="rnd">
              <a:solidFill>
                <a:schemeClr val="tx1"/>
              </a:solidFill>
              <a:round/>
            </a:ln>
            <a:effectLst/>
          </c:spPr>
          <c:marker>
            <c:symbol val="none"/>
          </c:marker>
          <c:val>
            <c:numRef>
              <c:f>Figure3!$F$20:$F$29</c:f>
              <c:numCache>
                <c:formatCode>General</c:formatCode>
                <c:ptCount val="10"/>
                <c:pt idx="0">
                  <c:v>0.54107</c:v>
                </c:pt>
                <c:pt idx="1">
                  <c:v>0.74725</c:v>
                </c:pt>
                <c:pt idx="2">
                  <c:v>1.1644</c:v>
                </c:pt>
                <c:pt idx="3">
                  <c:v>1.7078</c:v>
                </c:pt>
                <c:pt idx="4">
                  <c:v>1.4186</c:v>
                </c:pt>
                <c:pt idx="5">
                  <c:v>3.0052</c:v>
                </c:pt>
                <c:pt idx="6">
                  <c:v>4.1543</c:v>
                </c:pt>
                <c:pt idx="7">
                  <c:v>2.2388</c:v>
                </c:pt>
                <c:pt idx="8">
                  <c:v>1.1454</c:v>
                </c:pt>
                <c:pt idx="9">
                  <c:v>1.158</c:v>
                </c:pt>
              </c:numCache>
            </c:numRef>
          </c:val>
          <c:smooth val="0"/>
        </c:ser>
        <c:dLbls>
          <c:showLegendKey val="0"/>
          <c:showVal val="0"/>
          <c:showCatName val="0"/>
          <c:showSerName val="0"/>
          <c:showPercent val="0"/>
          <c:showBubbleSize val="0"/>
        </c:dLbls>
        <c:marker val="1"/>
        <c:smooth val="0"/>
        <c:axId val="122101040"/>
        <c:axId val="122049056"/>
      </c:lineChart>
      <c:catAx>
        <c:axId val="122302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2304928"/>
        <c:crosses val="autoZero"/>
        <c:auto val="1"/>
        <c:lblAlgn val="ctr"/>
        <c:lblOffset val="100"/>
        <c:noMultiLvlLbl val="0"/>
      </c:catAx>
      <c:valAx>
        <c:axId val="1223049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2302880"/>
        <c:crosses val="autoZero"/>
        <c:crossBetween val="between"/>
      </c:valAx>
      <c:valAx>
        <c:axId val="122049056"/>
        <c:scaling>
          <c:orientation val="minMax"/>
        </c:scaling>
        <c:delete val="0"/>
        <c:axPos val="r"/>
        <c:numFmt formatCode="General"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2101040"/>
        <c:crosses val="max"/>
        <c:crossBetween val="between"/>
      </c:valAx>
      <c:catAx>
        <c:axId val="122101040"/>
        <c:scaling>
          <c:orientation val="minMax"/>
        </c:scaling>
        <c:delete val="1"/>
        <c:axPos val="b"/>
        <c:numFmt formatCode="General" sourceLinked="1"/>
        <c:majorTickMark val="out"/>
        <c:minorTickMark val="none"/>
        <c:tickLblPos val="nextTo"/>
        <c:crossAx val="122049056"/>
        <c:crosses val="autoZero"/>
        <c:auto val="1"/>
        <c:lblAlgn val="ctr"/>
        <c:lblOffset val="100"/>
        <c:noMultiLvlLbl val="0"/>
      </c:catAx>
      <c:spPr>
        <a:noFill/>
        <a:ln>
          <a:noFill/>
        </a:ln>
        <a:effectLst/>
      </c:spPr>
    </c:plotArea>
    <c:legend>
      <c:legendPos val="l"/>
      <c:layout>
        <c:manualLayout>
          <c:xMode val="edge"/>
          <c:yMode val="edge"/>
          <c:x val="0.0352702973765001"/>
          <c:y val="0.381752808955929"/>
          <c:w val="0.298368884126744"/>
          <c:h val="0.398821314829329"/>
        </c:manualLayout>
      </c:layout>
      <c:overlay val="1"/>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Figure3!$C$35</c:f>
              <c:strCache>
                <c:ptCount val="1"/>
                <c:pt idx="0">
                  <c:v>Intermediary Equity</c:v>
                </c:pt>
              </c:strCache>
            </c:strRef>
          </c:tx>
          <c:spPr>
            <a:ln w="28575" cap="rnd">
              <a:solidFill>
                <a:schemeClr val="accent1"/>
              </a:solidFill>
              <a:round/>
            </a:ln>
            <a:effectLst/>
          </c:spPr>
          <c:marker>
            <c:symbol val="none"/>
          </c:marker>
          <c:cat>
            <c:strRef>
              <c:f>Figure3!$B$36:$B$45</c:f>
              <c:strCache>
                <c:ptCount val="10"/>
                <c:pt idx="0">
                  <c:v> 2007-III </c:v>
                </c:pt>
                <c:pt idx="1">
                  <c:v> 2007-IV </c:v>
                </c:pt>
                <c:pt idx="2">
                  <c:v> 2008-I </c:v>
                </c:pt>
                <c:pt idx="3">
                  <c:v> 2008-II </c:v>
                </c:pt>
                <c:pt idx="4">
                  <c:v> 2008-III </c:v>
                </c:pt>
                <c:pt idx="5">
                  <c:v> 2008-IV </c:v>
                </c:pt>
                <c:pt idx="6">
                  <c:v> 2009-I </c:v>
                </c:pt>
                <c:pt idx="7">
                  <c:v> 2009-II </c:v>
                </c:pt>
                <c:pt idx="8">
                  <c:v> 2009-III </c:v>
                </c:pt>
                <c:pt idx="9">
                  <c:v> 2009-IV </c:v>
                </c:pt>
              </c:strCache>
            </c:strRef>
          </c:cat>
          <c:val>
            <c:numRef>
              <c:f>Figure3!$C$36:$C$45</c:f>
              <c:numCache>
                <c:formatCode>General</c:formatCode>
                <c:ptCount val="10"/>
                <c:pt idx="0">
                  <c:v>1.0</c:v>
                </c:pt>
                <c:pt idx="1">
                  <c:v>0.86969</c:v>
                </c:pt>
                <c:pt idx="2">
                  <c:v>0.74424</c:v>
                </c:pt>
                <c:pt idx="3">
                  <c:v>0.63094</c:v>
                </c:pt>
                <c:pt idx="4">
                  <c:v>0.66921</c:v>
                </c:pt>
                <c:pt idx="5">
                  <c:v>0.46248</c:v>
                </c:pt>
                <c:pt idx="6">
                  <c:v>0.36816</c:v>
                </c:pt>
                <c:pt idx="7">
                  <c:v>0.50369</c:v>
                </c:pt>
                <c:pt idx="8">
                  <c:v>0.6511</c:v>
                </c:pt>
                <c:pt idx="9">
                  <c:v>0.64052</c:v>
                </c:pt>
              </c:numCache>
            </c:numRef>
          </c:val>
          <c:smooth val="0"/>
        </c:ser>
        <c:ser>
          <c:idx val="1"/>
          <c:order val="1"/>
          <c:tx>
            <c:strRef>
              <c:f>Figure3!$D$35</c:f>
              <c:strCache>
                <c:ptCount val="1"/>
                <c:pt idx="0">
                  <c:v>Investment</c:v>
                </c:pt>
              </c:strCache>
            </c:strRef>
          </c:tx>
          <c:spPr>
            <a:ln w="28575" cap="rnd">
              <a:solidFill>
                <a:schemeClr val="accent2"/>
              </a:solidFill>
              <a:prstDash val="dash"/>
              <a:round/>
            </a:ln>
            <a:effectLst/>
          </c:spPr>
          <c:marker>
            <c:symbol val="none"/>
          </c:marker>
          <c:cat>
            <c:strRef>
              <c:f>Figure3!$B$36:$B$45</c:f>
              <c:strCache>
                <c:ptCount val="10"/>
                <c:pt idx="0">
                  <c:v> 2007-III </c:v>
                </c:pt>
                <c:pt idx="1">
                  <c:v> 2007-IV </c:v>
                </c:pt>
                <c:pt idx="2">
                  <c:v> 2008-I </c:v>
                </c:pt>
                <c:pt idx="3">
                  <c:v> 2008-II </c:v>
                </c:pt>
                <c:pt idx="4">
                  <c:v> 2008-III </c:v>
                </c:pt>
                <c:pt idx="5">
                  <c:v> 2008-IV </c:v>
                </c:pt>
                <c:pt idx="6">
                  <c:v> 2009-I </c:v>
                </c:pt>
                <c:pt idx="7">
                  <c:v> 2009-II </c:v>
                </c:pt>
                <c:pt idx="8">
                  <c:v> 2009-III </c:v>
                </c:pt>
                <c:pt idx="9">
                  <c:v> 2009-IV </c:v>
                </c:pt>
              </c:strCache>
            </c:strRef>
          </c:cat>
          <c:val>
            <c:numRef>
              <c:f>Figure3!$D$36:$D$45</c:f>
              <c:numCache>
                <c:formatCode>General</c:formatCode>
                <c:ptCount val="10"/>
                <c:pt idx="0">
                  <c:v>1.0</c:v>
                </c:pt>
                <c:pt idx="1">
                  <c:v>0.88851</c:v>
                </c:pt>
                <c:pt idx="2">
                  <c:v>0.852</c:v>
                </c:pt>
                <c:pt idx="3">
                  <c:v>0.81699</c:v>
                </c:pt>
                <c:pt idx="4">
                  <c:v>0.80855</c:v>
                </c:pt>
                <c:pt idx="5">
                  <c:v>0.75669</c:v>
                </c:pt>
                <c:pt idx="6">
                  <c:v>0.71965</c:v>
                </c:pt>
                <c:pt idx="7">
                  <c:v>0.71223</c:v>
                </c:pt>
                <c:pt idx="8">
                  <c:v>0.72324</c:v>
                </c:pt>
                <c:pt idx="9">
                  <c:v>0.71182</c:v>
                </c:pt>
              </c:numCache>
            </c:numRef>
          </c:val>
          <c:smooth val="0"/>
        </c:ser>
        <c:ser>
          <c:idx val="2"/>
          <c:order val="2"/>
          <c:tx>
            <c:strRef>
              <c:f>Figure3!$E$35</c:f>
              <c:strCache>
                <c:ptCount val="1"/>
                <c:pt idx="0">
                  <c:v>Land</c:v>
                </c:pt>
              </c:strCache>
            </c:strRef>
          </c:tx>
          <c:spPr>
            <a:ln w="28575" cap="rnd">
              <a:solidFill>
                <a:schemeClr val="accent3"/>
              </a:solidFill>
              <a:prstDash val="sysDot"/>
              <a:round/>
            </a:ln>
            <a:effectLst/>
          </c:spPr>
          <c:marker>
            <c:symbol val="none"/>
          </c:marker>
          <c:cat>
            <c:strRef>
              <c:f>Figure3!$B$36:$B$45</c:f>
              <c:strCache>
                <c:ptCount val="10"/>
                <c:pt idx="0">
                  <c:v> 2007-III </c:v>
                </c:pt>
                <c:pt idx="1">
                  <c:v> 2007-IV </c:v>
                </c:pt>
                <c:pt idx="2">
                  <c:v> 2008-I </c:v>
                </c:pt>
                <c:pt idx="3">
                  <c:v> 2008-II </c:v>
                </c:pt>
                <c:pt idx="4">
                  <c:v> 2008-III </c:v>
                </c:pt>
                <c:pt idx="5">
                  <c:v> 2008-IV </c:v>
                </c:pt>
                <c:pt idx="6">
                  <c:v> 2009-I </c:v>
                </c:pt>
                <c:pt idx="7">
                  <c:v> 2009-II </c:v>
                </c:pt>
                <c:pt idx="8">
                  <c:v> 2009-III </c:v>
                </c:pt>
                <c:pt idx="9">
                  <c:v> 2009-IV </c:v>
                </c:pt>
              </c:strCache>
            </c:strRef>
          </c:cat>
          <c:val>
            <c:numRef>
              <c:f>Figure3!$E$36:$E$45</c:f>
              <c:numCache>
                <c:formatCode>General</c:formatCode>
                <c:ptCount val="10"/>
                <c:pt idx="0">
                  <c:v>1.0</c:v>
                </c:pt>
                <c:pt idx="1">
                  <c:v>0.81089</c:v>
                </c:pt>
                <c:pt idx="2">
                  <c:v>0.74957</c:v>
                </c:pt>
                <c:pt idx="3">
                  <c:v>0.68975</c:v>
                </c:pt>
                <c:pt idx="4">
                  <c:v>0.69868</c:v>
                </c:pt>
                <c:pt idx="5">
                  <c:v>0.59122</c:v>
                </c:pt>
                <c:pt idx="6">
                  <c:v>0.5317</c:v>
                </c:pt>
                <c:pt idx="7">
                  <c:v>0.58382</c:v>
                </c:pt>
                <c:pt idx="8">
                  <c:v>0.64265</c:v>
                </c:pt>
                <c:pt idx="9">
                  <c:v>0.6324</c:v>
                </c:pt>
              </c:numCache>
            </c:numRef>
          </c:val>
          <c:smooth val="0"/>
        </c:ser>
        <c:dLbls>
          <c:showLegendKey val="0"/>
          <c:showVal val="0"/>
          <c:showCatName val="0"/>
          <c:showSerName val="0"/>
          <c:showPercent val="0"/>
          <c:showBubbleSize val="0"/>
        </c:dLbls>
        <c:marker val="1"/>
        <c:smooth val="0"/>
        <c:axId val="229642736"/>
        <c:axId val="229645056"/>
      </c:lineChart>
      <c:lineChart>
        <c:grouping val="standard"/>
        <c:varyColors val="0"/>
        <c:ser>
          <c:idx val="3"/>
          <c:order val="3"/>
          <c:tx>
            <c:strRef>
              <c:f>Figure3!$F$35</c:f>
              <c:strCache>
                <c:ptCount val="1"/>
                <c:pt idx="0">
                  <c:v>Sharpe</c:v>
                </c:pt>
              </c:strCache>
            </c:strRef>
          </c:tx>
          <c:spPr>
            <a:ln w="28575" cap="rnd">
              <a:solidFill>
                <a:schemeClr val="tx1"/>
              </a:solidFill>
              <a:round/>
            </a:ln>
            <a:effectLst/>
          </c:spPr>
          <c:marker>
            <c:symbol val="none"/>
          </c:marker>
          <c:cat>
            <c:strRef>
              <c:f>Figure3!$B$36:$B$45</c:f>
              <c:strCache>
                <c:ptCount val="10"/>
                <c:pt idx="0">
                  <c:v> 2007-III </c:v>
                </c:pt>
                <c:pt idx="1">
                  <c:v> 2007-IV </c:v>
                </c:pt>
                <c:pt idx="2">
                  <c:v> 2008-I </c:v>
                </c:pt>
                <c:pt idx="3">
                  <c:v> 2008-II </c:v>
                </c:pt>
                <c:pt idx="4">
                  <c:v> 2008-III </c:v>
                </c:pt>
                <c:pt idx="5">
                  <c:v> 2008-IV </c:v>
                </c:pt>
                <c:pt idx="6">
                  <c:v> 2009-I </c:v>
                </c:pt>
                <c:pt idx="7">
                  <c:v> 2009-II </c:v>
                </c:pt>
                <c:pt idx="8">
                  <c:v> 2009-III </c:v>
                </c:pt>
                <c:pt idx="9">
                  <c:v> 2009-IV </c:v>
                </c:pt>
              </c:strCache>
            </c:strRef>
          </c:cat>
          <c:val>
            <c:numRef>
              <c:f>Figure3!$F$36:$F$45</c:f>
              <c:numCache>
                <c:formatCode>General</c:formatCode>
                <c:ptCount val="10"/>
                <c:pt idx="0">
                  <c:v>0.67491</c:v>
                </c:pt>
                <c:pt idx="1">
                  <c:v>0.95734</c:v>
                </c:pt>
                <c:pt idx="2">
                  <c:v>1.4678</c:v>
                </c:pt>
                <c:pt idx="3">
                  <c:v>2.1086</c:v>
                </c:pt>
                <c:pt idx="4">
                  <c:v>1.737</c:v>
                </c:pt>
                <c:pt idx="5">
                  <c:v>3.5079</c:v>
                </c:pt>
                <c:pt idx="6">
                  <c:v>4.5338</c:v>
                </c:pt>
                <c:pt idx="7">
                  <c:v>2.6165</c:v>
                </c:pt>
                <c:pt idx="8">
                  <c:v>1.3252</c:v>
                </c:pt>
                <c:pt idx="9">
                  <c:v>1.3274</c:v>
                </c:pt>
              </c:numCache>
            </c:numRef>
          </c:val>
          <c:smooth val="0"/>
        </c:ser>
        <c:dLbls>
          <c:showLegendKey val="0"/>
          <c:showVal val="0"/>
          <c:showCatName val="0"/>
          <c:showSerName val="0"/>
          <c:showPercent val="0"/>
          <c:showBubbleSize val="0"/>
        </c:dLbls>
        <c:marker val="1"/>
        <c:smooth val="0"/>
        <c:axId val="229650768"/>
        <c:axId val="229647376"/>
      </c:lineChart>
      <c:catAx>
        <c:axId val="229642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229645056"/>
        <c:crosses val="autoZero"/>
        <c:auto val="1"/>
        <c:lblAlgn val="ctr"/>
        <c:lblOffset val="100"/>
        <c:noMultiLvlLbl val="0"/>
      </c:catAx>
      <c:valAx>
        <c:axId val="2296450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229642736"/>
        <c:crosses val="autoZero"/>
        <c:crossBetween val="between"/>
      </c:valAx>
      <c:valAx>
        <c:axId val="229647376"/>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a:t>Sharpe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229650768"/>
        <c:crosses val="max"/>
        <c:crossBetween val="between"/>
      </c:valAx>
      <c:catAx>
        <c:axId val="229650768"/>
        <c:scaling>
          <c:orientation val="minMax"/>
        </c:scaling>
        <c:delete val="1"/>
        <c:axPos val="b"/>
        <c:numFmt formatCode="General" sourceLinked="1"/>
        <c:majorTickMark val="out"/>
        <c:minorTickMark val="none"/>
        <c:tickLblPos val="nextTo"/>
        <c:crossAx val="229647376"/>
        <c:crosses val="autoZero"/>
        <c:auto val="1"/>
        <c:lblAlgn val="ctr"/>
        <c:lblOffset val="100"/>
        <c:noMultiLvlLbl val="0"/>
      </c:catAx>
      <c:spPr>
        <a:noFill/>
        <a:ln>
          <a:noFill/>
        </a:ln>
        <a:effectLst/>
      </c:spPr>
    </c:plotArea>
    <c:legend>
      <c:legendPos val="l"/>
      <c:layout>
        <c:manualLayout>
          <c:xMode val="edge"/>
          <c:yMode val="edge"/>
          <c:x val="0.0560477396753002"/>
          <c:y val="0.379875904392354"/>
          <c:w val="0.28576704360811"/>
          <c:h val="0.339040967532748"/>
        </c:manualLayout>
      </c:layout>
      <c:overlay val="1"/>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Figure3!$C$35</c:f>
              <c:strCache>
                <c:ptCount val="1"/>
                <c:pt idx="0">
                  <c:v>Intermediary Equity</c:v>
                </c:pt>
              </c:strCache>
            </c:strRef>
          </c:tx>
          <c:spPr>
            <a:ln w="28575" cap="rnd">
              <a:solidFill>
                <a:schemeClr val="accent1"/>
              </a:solidFill>
              <a:round/>
            </a:ln>
            <a:effectLst/>
          </c:spPr>
          <c:marker>
            <c:symbol val="none"/>
          </c:marker>
          <c:cat>
            <c:strRef>
              <c:f>Figure3!$B$36:$B$45</c:f>
              <c:strCache>
                <c:ptCount val="10"/>
                <c:pt idx="0">
                  <c:v> 2007-III </c:v>
                </c:pt>
                <c:pt idx="1">
                  <c:v> 2007-IV </c:v>
                </c:pt>
                <c:pt idx="2">
                  <c:v> 2008-I </c:v>
                </c:pt>
                <c:pt idx="3">
                  <c:v> 2008-II </c:v>
                </c:pt>
                <c:pt idx="4">
                  <c:v> 2008-III </c:v>
                </c:pt>
                <c:pt idx="5">
                  <c:v> 2008-IV </c:v>
                </c:pt>
                <c:pt idx="6">
                  <c:v> 2009-I </c:v>
                </c:pt>
                <c:pt idx="7">
                  <c:v> 2009-II </c:v>
                </c:pt>
                <c:pt idx="8">
                  <c:v> 2009-III </c:v>
                </c:pt>
                <c:pt idx="9">
                  <c:v> 2009-IV </c:v>
                </c:pt>
              </c:strCache>
            </c:strRef>
          </c:cat>
          <c:val>
            <c:numRef>
              <c:f>Figure3!$C$68:$C$77</c:f>
              <c:numCache>
                <c:formatCode>General</c:formatCode>
                <c:ptCount val="10"/>
                <c:pt idx="0">
                  <c:v>1.0</c:v>
                </c:pt>
                <c:pt idx="1">
                  <c:v>0.86969</c:v>
                </c:pt>
                <c:pt idx="2">
                  <c:v>0.74424</c:v>
                </c:pt>
                <c:pt idx="3">
                  <c:v>0.63094</c:v>
                </c:pt>
                <c:pt idx="4">
                  <c:v>0.66921</c:v>
                </c:pt>
                <c:pt idx="5">
                  <c:v>0.46248</c:v>
                </c:pt>
                <c:pt idx="6">
                  <c:v>0.37562</c:v>
                </c:pt>
                <c:pt idx="7">
                  <c:v>0.51389</c:v>
                </c:pt>
                <c:pt idx="8">
                  <c:v>0.66428</c:v>
                </c:pt>
                <c:pt idx="9">
                  <c:v>0.65348</c:v>
                </c:pt>
              </c:numCache>
            </c:numRef>
          </c:val>
          <c:smooth val="0"/>
        </c:ser>
        <c:ser>
          <c:idx val="1"/>
          <c:order val="1"/>
          <c:tx>
            <c:strRef>
              <c:f>Figure3!$D$35</c:f>
              <c:strCache>
                <c:ptCount val="1"/>
                <c:pt idx="0">
                  <c:v>Investment</c:v>
                </c:pt>
              </c:strCache>
            </c:strRef>
          </c:tx>
          <c:spPr>
            <a:ln w="28575" cap="rnd">
              <a:solidFill>
                <a:schemeClr val="accent2"/>
              </a:solidFill>
              <a:prstDash val="dash"/>
              <a:round/>
            </a:ln>
            <a:effectLst/>
          </c:spPr>
          <c:marker>
            <c:symbol val="none"/>
          </c:marker>
          <c:cat>
            <c:strRef>
              <c:f>Figure3!$B$36:$B$45</c:f>
              <c:strCache>
                <c:ptCount val="10"/>
                <c:pt idx="0">
                  <c:v> 2007-III </c:v>
                </c:pt>
                <c:pt idx="1">
                  <c:v> 2007-IV </c:v>
                </c:pt>
                <c:pt idx="2">
                  <c:v> 2008-I </c:v>
                </c:pt>
                <c:pt idx="3">
                  <c:v> 2008-II </c:v>
                </c:pt>
                <c:pt idx="4">
                  <c:v> 2008-III </c:v>
                </c:pt>
                <c:pt idx="5">
                  <c:v> 2008-IV </c:v>
                </c:pt>
                <c:pt idx="6">
                  <c:v> 2009-I </c:v>
                </c:pt>
                <c:pt idx="7">
                  <c:v> 2009-II </c:v>
                </c:pt>
                <c:pt idx="8">
                  <c:v> 2009-III </c:v>
                </c:pt>
                <c:pt idx="9">
                  <c:v> 2009-IV </c:v>
                </c:pt>
              </c:strCache>
            </c:strRef>
          </c:cat>
          <c:val>
            <c:numRef>
              <c:f>Figure3!$D$68:$D$77</c:f>
              <c:numCache>
                <c:formatCode>General</c:formatCode>
                <c:ptCount val="10"/>
                <c:pt idx="0">
                  <c:v>1.0</c:v>
                </c:pt>
                <c:pt idx="1">
                  <c:v>0.86133</c:v>
                </c:pt>
                <c:pt idx="2">
                  <c:v>0.81917</c:v>
                </c:pt>
                <c:pt idx="3">
                  <c:v>0.77952</c:v>
                </c:pt>
                <c:pt idx="4">
                  <c:v>0.76438</c:v>
                </c:pt>
                <c:pt idx="5">
                  <c:v>0.71609</c:v>
                </c:pt>
                <c:pt idx="6">
                  <c:v>0.5993</c:v>
                </c:pt>
                <c:pt idx="7">
                  <c:v>0.59322</c:v>
                </c:pt>
                <c:pt idx="8">
                  <c:v>0.66164</c:v>
                </c:pt>
                <c:pt idx="9">
                  <c:v>0.65068</c:v>
                </c:pt>
              </c:numCache>
            </c:numRef>
          </c:val>
          <c:smooth val="0"/>
        </c:ser>
        <c:ser>
          <c:idx val="2"/>
          <c:order val="2"/>
          <c:tx>
            <c:strRef>
              <c:f>Figure3!$E$35</c:f>
              <c:strCache>
                <c:ptCount val="1"/>
                <c:pt idx="0">
                  <c:v>Land</c:v>
                </c:pt>
              </c:strCache>
            </c:strRef>
          </c:tx>
          <c:spPr>
            <a:ln w="28575" cap="rnd">
              <a:solidFill>
                <a:schemeClr val="accent3"/>
              </a:solidFill>
              <a:prstDash val="sysDot"/>
              <a:round/>
            </a:ln>
            <a:effectLst/>
          </c:spPr>
          <c:marker>
            <c:symbol val="none"/>
          </c:marker>
          <c:cat>
            <c:strRef>
              <c:f>Figure3!$B$36:$B$45</c:f>
              <c:strCache>
                <c:ptCount val="10"/>
                <c:pt idx="0">
                  <c:v> 2007-III </c:v>
                </c:pt>
                <c:pt idx="1">
                  <c:v> 2007-IV </c:v>
                </c:pt>
                <c:pt idx="2">
                  <c:v> 2008-I </c:v>
                </c:pt>
                <c:pt idx="3">
                  <c:v> 2008-II </c:v>
                </c:pt>
                <c:pt idx="4">
                  <c:v> 2008-III </c:v>
                </c:pt>
                <c:pt idx="5">
                  <c:v> 2008-IV </c:v>
                </c:pt>
                <c:pt idx="6">
                  <c:v> 2009-I </c:v>
                </c:pt>
                <c:pt idx="7">
                  <c:v> 2009-II </c:v>
                </c:pt>
                <c:pt idx="8">
                  <c:v> 2009-III </c:v>
                </c:pt>
                <c:pt idx="9">
                  <c:v> 2009-IV </c:v>
                </c:pt>
              </c:strCache>
            </c:strRef>
          </c:cat>
          <c:val>
            <c:numRef>
              <c:f>Figure3!$E$68:$E$77</c:f>
              <c:numCache>
                <c:formatCode>General</c:formatCode>
                <c:ptCount val="10"/>
                <c:pt idx="0">
                  <c:v>1.0</c:v>
                </c:pt>
                <c:pt idx="1">
                  <c:v>0.77692</c:v>
                </c:pt>
                <c:pt idx="2">
                  <c:v>0.70832</c:v>
                </c:pt>
                <c:pt idx="3">
                  <c:v>0.64103</c:v>
                </c:pt>
                <c:pt idx="4">
                  <c:v>0.65061</c:v>
                </c:pt>
                <c:pt idx="5">
                  <c:v>0.53064</c:v>
                </c:pt>
                <c:pt idx="6">
                  <c:v>0.43783</c:v>
                </c:pt>
                <c:pt idx="7">
                  <c:v>0.50262</c:v>
                </c:pt>
                <c:pt idx="8">
                  <c:v>0.65228</c:v>
                </c:pt>
                <c:pt idx="9">
                  <c:v>0.64065</c:v>
                </c:pt>
              </c:numCache>
            </c:numRef>
          </c:val>
          <c:smooth val="0"/>
        </c:ser>
        <c:dLbls>
          <c:showLegendKey val="0"/>
          <c:showVal val="0"/>
          <c:showCatName val="0"/>
          <c:showSerName val="0"/>
          <c:showPercent val="0"/>
          <c:showBubbleSize val="0"/>
        </c:dLbls>
        <c:marker val="1"/>
        <c:smooth val="0"/>
        <c:axId val="229685504"/>
        <c:axId val="229687824"/>
      </c:lineChart>
      <c:lineChart>
        <c:grouping val="standard"/>
        <c:varyColors val="0"/>
        <c:ser>
          <c:idx val="3"/>
          <c:order val="3"/>
          <c:tx>
            <c:strRef>
              <c:f>Figure3!$F$35</c:f>
              <c:strCache>
                <c:ptCount val="1"/>
                <c:pt idx="0">
                  <c:v>Sharpe</c:v>
                </c:pt>
              </c:strCache>
            </c:strRef>
          </c:tx>
          <c:spPr>
            <a:ln w="28575" cap="rnd">
              <a:solidFill>
                <a:schemeClr val="tx1"/>
              </a:solidFill>
              <a:prstDash val="solid"/>
              <a:round/>
            </a:ln>
            <a:effectLst/>
          </c:spPr>
          <c:marker>
            <c:symbol val="none"/>
          </c:marker>
          <c:cat>
            <c:strRef>
              <c:f>Figure3!$B$36:$B$45</c:f>
              <c:strCache>
                <c:ptCount val="10"/>
                <c:pt idx="0">
                  <c:v> 2007-III </c:v>
                </c:pt>
                <c:pt idx="1">
                  <c:v> 2007-IV </c:v>
                </c:pt>
                <c:pt idx="2">
                  <c:v> 2008-I </c:v>
                </c:pt>
                <c:pt idx="3">
                  <c:v> 2008-II </c:v>
                </c:pt>
                <c:pt idx="4">
                  <c:v> 2008-III </c:v>
                </c:pt>
                <c:pt idx="5">
                  <c:v> 2008-IV </c:v>
                </c:pt>
                <c:pt idx="6">
                  <c:v> 2009-I </c:v>
                </c:pt>
                <c:pt idx="7">
                  <c:v> 2009-II </c:v>
                </c:pt>
                <c:pt idx="8">
                  <c:v> 2009-III </c:v>
                </c:pt>
                <c:pt idx="9">
                  <c:v> 2009-IV </c:v>
                </c:pt>
              </c:strCache>
            </c:strRef>
          </c:cat>
          <c:val>
            <c:numRef>
              <c:f>Figure3!$F$68:$F$77</c:f>
              <c:numCache>
                <c:formatCode>General</c:formatCode>
                <c:ptCount val="10"/>
                <c:pt idx="0">
                  <c:v>1.0085</c:v>
                </c:pt>
                <c:pt idx="1">
                  <c:v>1.3668</c:v>
                </c:pt>
                <c:pt idx="2">
                  <c:v>2.1039</c:v>
                </c:pt>
                <c:pt idx="3">
                  <c:v>2.8558</c:v>
                </c:pt>
                <c:pt idx="4">
                  <c:v>2.3532</c:v>
                </c:pt>
                <c:pt idx="5">
                  <c:v>3.9097</c:v>
                </c:pt>
                <c:pt idx="6">
                  <c:v>3.991</c:v>
                </c:pt>
                <c:pt idx="7">
                  <c:v>2.4234</c:v>
                </c:pt>
                <c:pt idx="8">
                  <c:v>1.0669</c:v>
                </c:pt>
                <c:pt idx="9">
                  <c:v>1.072</c:v>
                </c:pt>
              </c:numCache>
            </c:numRef>
          </c:val>
          <c:smooth val="0"/>
        </c:ser>
        <c:dLbls>
          <c:showLegendKey val="0"/>
          <c:showVal val="0"/>
          <c:showCatName val="0"/>
          <c:showSerName val="0"/>
          <c:showPercent val="0"/>
          <c:showBubbleSize val="0"/>
        </c:dLbls>
        <c:marker val="1"/>
        <c:smooth val="0"/>
        <c:axId val="229693536"/>
        <c:axId val="229690144"/>
      </c:lineChart>
      <c:catAx>
        <c:axId val="229685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229687824"/>
        <c:crosses val="autoZero"/>
        <c:auto val="1"/>
        <c:lblAlgn val="ctr"/>
        <c:lblOffset val="100"/>
        <c:noMultiLvlLbl val="0"/>
      </c:catAx>
      <c:valAx>
        <c:axId val="22968782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229685504"/>
        <c:crosses val="autoZero"/>
        <c:crossBetween val="between"/>
      </c:valAx>
      <c:valAx>
        <c:axId val="229690144"/>
        <c:scaling>
          <c:orientation val="minMax"/>
        </c:scaling>
        <c:delete val="0"/>
        <c:axPos val="r"/>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Sharpe</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229693536"/>
        <c:crosses val="max"/>
        <c:crossBetween val="between"/>
      </c:valAx>
      <c:catAx>
        <c:axId val="229693536"/>
        <c:scaling>
          <c:orientation val="minMax"/>
        </c:scaling>
        <c:delete val="1"/>
        <c:axPos val="b"/>
        <c:numFmt formatCode="General" sourceLinked="1"/>
        <c:majorTickMark val="out"/>
        <c:minorTickMark val="none"/>
        <c:tickLblPos val="nextTo"/>
        <c:crossAx val="229690144"/>
        <c:crosses val="autoZero"/>
        <c:auto val="1"/>
        <c:lblAlgn val="ctr"/>
        <c:lblOffset val="100"/>
        <c:noMultiLvlLbl val="0"/>
      </c:catAx>
      <c:spPr>
        <a:noFill/>
        <a:ln>
          <a:noFill/>
        </a:ln>
        <a:effectLst/>
      </c:spPr>
    </c:plotArea>
    <c:legend>
      <c:legendPos val="l"/>
      <c:layout>
        <c:manualLayout>
          <c:xMode val="edge"/>
          <c:yMode val="edge"/>
          <c:x val="0.0560477396753002"/>
          <c:y val="0.379875904392354"/>
          <c:w val="0.28576704360811"/>
          <c:h val="0.339040967532748"/>
        </c:manualLayout>
      </c:layout>
      <c:overlay val="1"/>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Figure3!$C$51</c:f>
              <c:strCache>
                <c:ptCount val="1"/>
                <c:pt idx="0">
                  <c:v>Intermediary Equity</c:v>
                </c:pt>
              </c:strCache>
            </c:strRef>
          </c:tx>
          <c:spPr>
            <a:ln w="28575" cap="rnd">
              <a:solidFill>
                <a:schemeClr val="accent1"/>
              </a:solidFill>
              <a:round/>
            </a:ln>
            <a:effectLst/>
          </c:spPr>
          <c:marker>
            <c:symbol val="none"/>
          </c:marker>
          <c:cat>
            <c:strRef>
              <c:f>Figure3!$B$52:$B$61</c:f>
              <c:strCache>
                <c:ptCount val="10"/>
                <c:pt idx="0">
                  <c:v> 2007-III </c:v>
                </c:pt>
                <c:pt idx="1">
                  <c:v> 2007-IV </c:v>
                </c:pt>
                <c:pt idx="2">
                  <c:v> 2008-I </c:v>
                </c:pt>
                <c:pt idx="3">
                  <c:v> 2008-II </c:v>
                </c:pt>
                <c:pt idx="4">
                  <c:v> 2008-III </c:v>
                </c:pt>
                <c:pt idx="5">
                  <c:v> 2008-IV </c:v>
                </c:pt>
                <c:pt idx="6">
                  <c:v> 2009-I </c:v>
                </c:pt>
                <c:pt idx="7">
                  <c:v> 2009-II </c:v>
                </c:pt>
                <c:pt idx="8">
                  <c:v> 2009-III </c:v>
                </c:pt>
                <c:pt idx="9">
                  <c:v> 2009-IV </c:v>
                </c:pt>
              </c:strCache>
            </c:strRef>
          </c:cat>
          <c:val>
            <c:numRef>
              <c:f>Figure3!$C$52:$C$61</c:f>
              <c:numCache>
                <c:formatCode>General</c:formatCode>
                <c:ptCount val="10"/>
                <c:pt idx="0">
                  <c:v>1.0</c:v>
                </c:pt>
                <c:pt idx="1">
                  <c:v>0.86969</c:v>
                </c:pt>
                <c:pt idx="2">
                  <c:v>0.74424</c:v>
                </c:pt>
                <c:pt idx="3">
                  <c:v>0.63094</c:v>
                </c:pt>
                <c:pt idx="4">
                  <c:v>0.66921</c:v>
                </c:pt>
                <c:pt idx="5">
                  <c:v>0.46248</c:v>
                </c:pt>
                <c:pt idx="6">
                  <c:v>0.36816</c:v>
                </c:pt>
                <c:pt idx="7">
                  <c:v>0.50369</c:v>
                </c:pt>
                <c:pt idx="8">
                  <c:v>0.6511</c:v>
                </c:pt>
                <c:pt idx="9">
                  <c:v>0.64052</c:v>
                </c:pt>
              </c:numCache>
            </c:numRef>
          </c:val>
          <c:smooth val="0"/>
        </c:ser>
        <c:ser>
          <c:idx val="1"/>
          <c:order val="1"/>
          <c:tx>
            <c:strRef>
              <c:f>Figure3!$D$51</c:f>
              <c:strCache>
                <c:ptCount val="1"/>
                <c:pt idx="0">
                  <c:v>Investment</c:v>
                </c:pt>
              </c:strCache>
            </c:strRef>
          </c:tx>
          <c:spPr>
            <a:ln w="28575" cap="rnd">
              <a:solidFill>
                <a:schemeClr val="accent2"/>
              </a:solidFill>
              <a:prstDash val="dash"/>
              <a:round/>
            </a:ln>
            <a:effectLst/>
          </c:spPr>
          <c:marker>
            <c:symbol val="none"/>
          </c:marker>
          <c:cat>
            <c:strRef>
              <c:f>Figure3!$B$52:$B$61</c:f>
              <c:strCache>
                <c:ptCount val="10"/>
                <c:pt idx="0">
                  <c:v> 2007-III </c:v>
                </c:pt>
                <c:pt idx="1">
                  <c:v> 2007-IV </c:v>
                </c:pt>
                <c:pt idx="2">
                  <c:v> 2008-I </c:v>
                </c:pt>
                <c:pt idx="3">
                  <c:v> 2008-II </c:v>
                </c:pt>
                <c:pt idx="4">
                  <c:v> 2008-III </c:v>
                </c:pt>
                <c:pt idx="5">
                  <c:v> 2008-IV </c:v>
                </c:pt>
                <c:pt idx="6">
                  <c:v> 2009-I </c:v>
                </c:pt>
                <c:pt idx="7">
                  <c:v> 2009-II </c:v>
                </c:pt>
                <c:pt idx="8">
                  <c:v> 2009-III </c:v>
                </c:pt>
                <c:pt idx="9">
                  <c:v> 2009-IV </c:v>
                </c:pt>
              </c:strCache>
            </c:strRef>
          </c:cat>
          <c:val>
            <c:numRef>
              <c:f>Figure3!$D$52:$D$61</c:f>
              <c:numCache>
                <c:formatCode>General</c:formatCode>
                <c:ptCount val="10"/>
                <c:pt idx="0">
                  <c:v>1.0</c:v>
                </c:pt>
                <c:pt idx="1">
                  <c:v>0.87064</c:v>
                </c:pt>
                <c:pt idx="2">
                  <c:v>0.83026</c:v>
                </c:pt>
                <c:pt idx="3">
                  <c:v>0.79412</c:v>
                </c:pt>
                <c:pt idx="4">
                  <c:v>0.78572</c:v>
                </c:pt>
                <c:pt idx="5">
                  <c:v>0.73214</c:v>
                </c:pt>
                <c:pt idx="6">
                  <c:v>0.69425</c:v>
                </c:pt>
                <c:pt idx="7">
                  <c:v>0.68747</c:v>
                </c:pt>
                <c:pt idx="8">
                  <c:v>0.69979</c:v>
                </c:pt>
                <c:pt idx="9">
                  <c:v>0.68846</c:v>
                </c:pt>
              </c:numCache>
            </c:numRef>
          </c:val>
          <c:smooth val="0"/>
        </c:ser>
        <c:ser>
          <c:idx val="2"/>
          <c:order val="2"/>
          <c:tx>
            <c:strRef>
              <c:f>Figure3!$E$51</c:f>
              <c:strCache>
                <c:ptCount val="1"/>
                <c:pt idx="0">
                  <c:v>Land</c:v>
                </c:pt>
              </c:strCache>
            </c:strRef>
          </c:tx>
          <c:spPr>
            <a:ln w="28575" cap="rnd">
              <a:solidFill>
                <a:schemeClr val="accent3"/>
              </a:solidFill>
              <a:prstDash val="sysDot"/>
              <a:round/>
            </a:ln>
            <a:effectLst/>
          </c:spPr>
          <c:marker>
            <c:symbol val="none"/>
          </c:marker>
          <c:cat>
            <c:strRef>
              <c:f>Figure3!$B$52:$B$61</c:f>
              <c:strCache>
                <c:ptCount val="10"/>
                <c:pt idx="0">
                  <c:v> 2007-III </c:v>
                </c:pt>
                <c:pt idx="1">
                  <c:v> 2007-IV </c:v>
                </c:pt>
                <c:pt idx="2">
                  <c:v> 2008-I </c:v>
                </c:pt>
                <c:pt idx="3">
                  <c:v> 2008-II </c:v>
                </c:pt>
                <c:pt idx="4">
                  <c:v> 2008-III </c:v>
                </c:pt>
                <c:pt idx="5">
                  <c:v> 2008-IV </c:v>
                </c:pt>
                <c:pt idx="6">
                  <c:v> 2009-I </c:v>
                </c:pt>
                <c:pt idx="7">
                  <c:v> 2009-II </c:v>
                </c:pt>
                <c:pt idx="8">
                  <c:v> 2009-III </c:v>
                </c:pt>
                <c:pt idx="9">
                  <c:v> 2009-IV </c:v>
                </c:pt>
              </c:strCache>
            </c:strRef>
          </c:cat>
          <c:val>
            <c:numRef>
              <c:f>Figure3!$E$52:$E$61</c:f>
              <c:numCache>
                <c:formatCode>General</c:formatCode>
                <c:ptCount val="10"/>
                <c:pt idx="0">
                  <c:v>1.0</c:v>
                </c:pt>
                <c:pt idx="1">
                  <c:v>0.79221</c:v>
                </c:pt>
                <c:pt idx="2">
                  <c:v>0.7267</c:v>
                </c:pt>
                <c:pt idx="3">
                  <c:v>0.66746</c:v>
                </c:pt>
                <c:pt idx="4">
                  <c:v>0.67609</c:v>
                </c:pt>
                <c:pt idx="5">
                  <c:v>0.56975</c:v>
                </c:pt>
                <c:pt idx="6">
                  <c:v>0.51072</c:v>
                </c:pt>
                <c:pt idx="7">
                  <c:v>0.56217</c:v>
                </c:pt>
                <c:pt idx="8">
                  <c:v>0.62003</c:v>
                </c:pt>
                <c:pt idx="9">
                  <c:v>0.60998</c:v>
                </c:pt>
              </c:numCache>
            </c:numRef>
          </c:val>
          <c:smooth val="0"/>
        </c:ser>
        <c:dLbls>
          <c:showLegendKey val="0"/>
          <c:showVal val="0"/>
          <c:showCatName val="0"/>
          <c:showSerName val="0"/>
          <c:showPercent val="0"/>
          <c:showBubbleSize val="0"/>
        </c:dLbls>
        <c:marker val="1"/>
        <c:smooth val="0"/>
        <c:axId val="122081824"/>
        <c:axId val="122084144"/>
      </c:lineChart>
      <c:lineChart>
        <c:grouping val="standard"/>
        <c:varyColors val="0"/>
        <c:ser>
          <c:idx val="3"/>
          <c:order val="3"/>
          <c:tx>
            <c:strRef>
              <c:f>Figure3!$F$51</c:f>
              <c:strCache>
                <c:ptCount val="1"/>
                <c:pt idx="0">
                  <c:v>Sharpe</c:v>
                </c:pt>
              </c:strCache>
            </c:strRef>
          </c:tx>
          <c:spPr>
            <a:ln w="28575" cap="rnd">
              <a:solidFill>
                <a:schemeClr val="tx1"/>
              </a:solidFill>
              <a:round/>
            </a:ln>
            <a:effectLst/>
          </c:spPr>
          <c:marker>
            <c:symbol val="none"/>
          </c:marker>
          <c:cat>
            <c:strRef>
              <c:f>Figure3!$B$52:$B$61</c:f>
              <c:strCache>
                <c:ptCount val="10"/>
                <c:pt idx="0">
                  <c:v> 2007-III </c:v>
                </c:pt>
                <c:pt idx="1">
                  <c:v> 2007-IV </c:v>
                </c:pt>
                <c:pt idx="2">
                  <c:v> 2008-I </c:v>
                </c:pt>
                <c:pt idx="3">
                  <c:v> 2008-II </c:v>
                </c:pt>
                <c:pt idx="4">
                  <c:v> 2008-III </c:v>
                </c:pt>
                <c:pt idx="5">
                  <c:v> 2008-IV </c:v>
                </c:pt>
                <c:pt idx="6">
                  <c:v> 2009-I </c:v>
                </c:pt>
                <c:pt idx="7">
                  <c:v> 2009-II </c:v>
                </c:pt>
                <c:pt idx="8">
                  <c:v> 2009-III </c:v>
                </c:pt>
                <c:pt idx="9">
                  <c:v> 2009-IV </c:v>
                </c:pt>
              </c:strCache>
            </c:strRef>
          </c:cat>
          <c:val>
            <c:numRef>
              <c:f>Figure3!$F$52:$F$61</c:f>
              <c:numCache>
                <c:formatCode>General</c:formatCode>
                <c:ptCount val="10"/>
                <c:pt idx="0">
                  <c:v>0.69026</c:v>
                </c:pt>
                <c:pt idx="1">
                  <c:v>0.96066</c:v>
                </c:pt>
                <c:pt idx="2">
                  <c:v>1.5072</c:v>
                </c:pt>
                <c:pt idx="3">
                  <c:v>2.1895</c:v>
                </c:pt>
                <c:pt idx="4">
                  <c:v>1.7853</c:v>
                </c:pt>
                <c:pt idx="5">
                  <c:v>3.6606</c:v>
                </c:pt>
                <c:pt idx="6">
                  <c:v>4.72</c:v>
                </c:pt>
                <c:pt idx="7">
                  <c:v>2.6929</c:v>
                </c:pt>
                <c:pt idx="8">
                  <c:v>1.3149</c:v>
                </c:pt>
                <c:pt idx="9">
                  <c:v>1.3153</c:v>
                </c:pt>
              </c:numCache>
            </c:numRef>
          </c:val>
          <c:smooth val="0"/>
        </c:ser>
        <c:dLbls>
          <c:showLegendKey val="0"/>
          <c:showVal val="0"/>
          <c:showCatName val="0"/>
          <c:showSerName val="0"/>
          <c:showPercent val="0"/>
          <c:showBubbleSize val="0"/>
        </c:dLbls>
        <c:marker val="1"/>
        <c:smooth val="0"/>
        <c:axId val="122093184"/>
        <c:axId val="122086464"/>
      </c:lineChart>
      <c:catAx>
        <c:axId val="122081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2084144"/>
        <c:crosses val="autoZero"/>
        <c:auto val="1"/>
        <c:lblAlgn val="ctr"/>
        <c:lblOffset val="100"/>
        <c:noMultiLvlLbl val="0"/>
      </c:catAx>
      <c:valAx>
        <c:axId val="1220841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2081824"/>
        <c:crosses val="autoZero"/>
        <c:crossBetween val="between"/>
      </c:valAx>
      <c:valAx>
        <c:axId val="122086464"/>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2093184"/>
        <c:crosses val="max"/>
        <c:crossBetween val="between"/>
      </c:valAx>
      <c:catAx>
        <c:axId val="122093184"/>
        <c:scaling>
          <c:orientation val="minMax"/>
        </c:scaling>
        <c:delete val="1"/>
        <c:axPos val="b"/>
        <c:numFmt formatCode="General" sourceLinked="1"/>
        <c:majorTickMark val="out"/>
        <c:minorTickMark val="none"/>
        <c:tickLblPos val="nextTo"/>
        <c:crossAx val="122086464"/>
        <c:crosses val="autoZero"/>
        <c:auto val="1"/>
        <c:lblAlgn val="ctr"/>
        <c:lblOffset val="100"/>
        <c:noMultiLvlLbl val="0"/>
      </c:catAx>
      <c:spPr>
        <a:noFill/>
        <a:ln>
          <a:noFill/>
        </a:ln>
        <a:effectLst/>
      </c:spPr>
    </c:plotArea>
    <c:legend>
      <c:legendPos val="l"/>
      <c:overlay val="1"/>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Matching Volatilities in Distress</a:t>
            </a:r>
            <a:r>
              <a:rPr lang="en-US" baseline="0"/>
              <a:t> Periods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Table4!$L$4</c:f>
              <c:strCache>
                <c:ptCount val="1"/>
                <c:pt idx="0">
                  <c:v>DataScaled</c:v>
                </c:pt>
              </c:strCache>
            </c:strRef>
          </c:tx>
          <c:spPr>
            <a:solidFill>
              <a:schemeClr val="tx1"/>
            </a:solidFill>
            <a:ln>
              <a:noFill/>
            </a:ln>
            <a:effectLst/>
          </c:spPr>
          <c:invertIfNegative val="0"/>
          <c:cat>
            <c:strRef>
              <c:f>Table4!$K$5:$K$9</c:f>
              <c:strCache>
                <c:ptCount val="5"/>
                <c:pt idx="0">
                  <c:v>vol(Eq)</c:v>
                </c:pt>
                <c:pt idx="1">
                  <c:v>vol(I)</c:v>
                </c:pt>
                <c:pt idx="2">
                  <c:v>vol(C)</c:v>
                </c:pt>
                <c:pt idx="3">
                  <c:v>vol(PL)</c:v>
                </c:pt>
                <c:pt idx="4">
                  <c:v>vol(EB)</c:v>
                </c:pt>
              </c:strCache>
            </c:strRef>
          </c:cat>
          <c:val>
            <c:numRef>
              <c:f>Table4!$L$5:$L$9</c:f>
              <c:numCache>
                <c:formatCode>0.00</c:formatCode>
                <c:ptCount val="5"/>
                <c:pt idx="0">
                  <c:v>25.73266406729</c:v>
                </c:pt>
                <c:pt idx="1">
                  <c:v>7.713624310270757</c:v>
                </c:pt>
                <c:pt idx="2">
                  <c:v>1.723368793961409</c:v>
                </c:pt>
                <c:pt idx="3">
                  <c:v>15.44215010935977</c:v>
                </c:pt>
                <c:pt idx="4">
                  <c:v>65.65691128891154</c:v>
                </c:pt>
              </c:numCache>
            </c:numRef>
          </c:val>
        </c:ser>
        <c:ser>
          <c:idx val="1"/>
          <c:order val="1"/>
          <c:tx>
            <c:strRef>
              <c:f>Table4!$M$4</c:f>
              <c:strCache>
                <c:ptCount val="1"/>
                <c:pt idx="0">
                  <c:v>old model m=2</c:v>
                </c:pt>
              </c:strCache>
            </c:strRef>
          </c:tx>
          <c:spPr>
            <a:solidFill>
              <a:schemeClr val="accent2"/>
            </a:solidFill>
            <a:ln>
              <a:noFill/>
            </a:ln>
            <a:effectLst/>
          </c:spPr>
          <c:invertIfNegative val="0"/>
          <c:cat>
            <c:strRef>
              <c:f>Table4!$K$5:$K$9</c:f>
              <c:strCache>
                <c:ptCount val="5"/>
                <c:pt idx="0">
                  <c:v>vol(Eq)</c:v>
                </c:pt>
                <c:pt idx="1">
                  <c:v>vol(I)</c:v>
                </c:pt>
                <c:pt idx="2">
                  <c:v>vol(C)</c:v>
                </c:pt>
                <c:pt idx="3">
                  <c:v>vol(PL)</c:v>
                </c:pt>
                <c:pt idx="4">
                  <c:v>vol(EB)</c:v>
                </c:pt>
              </c:strCache>
            </c:strRef>
          </c:cat>
          <c:val>
            <c:numRef>
              <c:f>Table4!$M$5:$M$9</c:f>
              <c:numCache>
                <c:formatCode>General</c:formatCode>
                <c:ptCount val="5"/>
                <c:pt idx="0">
                  <c:v>34.327</c:v>
                </c:pt>
                <c:pt idx="1">
                  <c:v>5.3043</c:v>
                </c:pt>
                <c:pt idx="2">
                  <c:v>3.5491</c:v>
                </c:pt>
                <c:pt idx="3">
                  <c:v>21.024</c:v>
                </c:pt>
                <c:pt idx="4">
                  <c:v>74.026</c:v>
                </c:pt>
              </c:numCache>
            </c:numRef>
          </c:val>
        </c:ser>
        <c:ser>
          <c:idx val="2"/>
          <c:order val="2"/>
          <c:tx>
            <c:strRef>
              <c:f>Table4!$N$4</c:f>
              <c:strCache>
                <c:ptCount val="1"/>
                <c:pt idx="0">
                  <c:v>Baseline lambda=0.75</c:v>
                </c:pt>
              </c:strCache>
            </c:strRef>
          </c:tx>
          <c:spPr>
            <a:solidFill>
              <a:schemeClr val="accent3"/>
            </a:solidFill>
            <a:ln>
              <a:noFill/>
            </a:ln>
            <a:effectLst/>
          </c:spPr>
          <c:invertIfNegative val="0"/>
          <c:cat>
            <c:strRef>
              <c:f>Table4!$K$5:$K$9</c:f>
              <c:strCache>
                <c:ptCount val="5"/>
                <c:pt idx="0">
                  <c:v>vol(Eq)</c:v>
                </c:pt>
                <c:pt idx="1">
                  <c:v>vol(I)</c:v>
                </c:pt>
                <c:pt idx="2">
                  <c:v>vol(C)</c:v>
                </c:pt>
                <c:pt idx="3">
                  <c:v>vol(PL)</c:v>
                </c:pt>
                <c:pt idx="4">
                  <c:v>vol(EB)</c:v>
                </c:pt>
              </c:strCache>
            </c:strRef>
          </c:cat>
          <c:val>
            <c:numRef>
              <c:f>Table4!$N$5:$N$9</c:f>
              <c:numCache>
                <c:formatCode>General</c:formatCode>
                <c:ptCount val="5"/>
                <c:pt idx="0">
                  <c:v>21.683</c:v>
                </c:pt>
                <c:pt idx="1">
                  <c:v>6.0099</c:v>
                </c:pt>
                <c:pt idx="2">
                  <c:v>5.5388</c:v>
                </c:pt>
                <c:pt idx="3">
                  <c:v>15.142</c:v>
                </c:pt>
                <c:pt idx="4">
                  <c:v>71.315</c:v>
                </c:pt>
              </c:numCache>
            </c:numRef>
          </c:val>
        </c:ser>
        <c:ser>
          <c:idx val="3"/>
          <c:order val="3"/>
          <c:tx>
            <c:strRef>
              <c:f>Table4!$O$4</c:f>
              <c:strCache>
                <c:ptCount val="1"/>
                <c:pt idx="0">
                  <c:v>lambda=0.75, maversion=2.3</c:v>
                </c:pt>
              </c:strCache>
            </c:strRef>
          </c:tx>
          <c:spPr>
            <a:solidFill>
              <a:schemeClr val="accent4"/>
            </a:solidFill>
            <a:ln>
              <a:noFill/>
            </a:ln>
            <a:effectLst/>
          </c:spPr>
          <c:invertIfNegative val="0"/>
          <c:cat>
            <c:strRef>
              <c:f>Table4!$K$5:$K$9</c:f>
              <c:strCache>
                <c:ptCount val="5"/>
                <c:pt idx="0">
                  <c:v>vol(Eq)</c:v>
                </c:pt>
                <c:pt idx="1">
                  <c:v>vol(I)</c:v>
                </c:pt>
                <c:pt idx="2">
                  <c:v>vol(C)</c:v>
                </c:pt>
                <c:pt idx="3">
                  <c:v>vol(PL)</c:v>
                </c:pt>
                <c:pt idx="4">
                  <c:v>vol(EB)</c:v>
                </c:pt>
              </c:strCache>
            </c:strRef>
          </c:cat>
          <c:val>
            <c:numRef>
              <c:f>Table4!$O$5:$O$9</c:f>
              <c:numCache>
                <c:formatCode>General</c:formatCode>
                <c:ptCount val="5"/>
                <c:pt idx="0">
                  <c:v>18.17</c:v>
                </c:pt>
                <c:pt idx="1">
                  <c:v>5.7555</c:v>
                </c:pt>
                <c:pt idx="2">
                  <c:v>5.0555</c:v>
                </c:pt>
                <c:pt idx="3">
                  <c:v>10.188</c:v>
                </c:pt>
                <c:pt idx="4">
                  <c:v>53.866</c:v>
                </c:pt>
              </c:numCache>
            </c:numRef>
          </c:val>
        </c:ser>
        <c:dLbls>
          <c:showLegendKey val="0"/>
          <c:showVal val="0"/>
          <c:showCatName val="0"/>
          <c:showSerName val="0"/>
          <c:showPercent val="0"/>
          <c:showBubbleSize val="0"/>
        </c:dLbls>
        <c:gapWidth val="219"/>
        <c:overlap val="-27"/>
        <c:axId val="122372544"/>
        <c:axId val="208528272"/>
      </c:barChart>
      <c:catAx>
        <c:axId val="122372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528272"/>
        <c:crosses val="autoZero"/>
        <c:auto val="1"/>
        <c:lblAlgn val="ctr"/>
        <c:lblOffset val="100"/>
        <c:noMultiLvlLbl val="0"/>
      </c:catAx>
      <c:valAx>
        <c:axId val="20852827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23725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Matching Volatilities in Non-Distress Periods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Table4!$L$4</c:f>
              <c:strCache>
                <c:ptCount val="1"/>
                <c:pt idx="0">
                  <c:v>DataScaled</c:v>
                </c:pt>
              </c:strCache>
            </c:strRef>
          </c:tx>
          <c:spPr>
            <a:solidFill>
              <a:schemeClr val="tx1"/>
            </a:solidFill>
            <a:ln>
              <a:noFill/>
            </a:ln>
            <a:effectLst/>
          </c:spPr>
          <c:invertIfNegative val="0"/>
          <c:cat>
            <c:strRef>
              <c:f>Table4!$K$10:$K$14</c:f>
              <c:strCache>
                <c:ptCount val="5"/>
                <c:pt idx="0">
                  <c:v>vol(Eq)</c:v>
                </c:pt>
                <c:pt idx="1">
                  <c:v>vol(I)</c:v>
                </c:pt>
                <c:pt idx="2">
                  <c:v>vol(C)</c:v>
                </c:pt>
                <c:pt idx="3">
                  <c:v>vol(PL)</c:v>
                </c:pt>
                <c:pt idx="4">
                  <c:v>vol(EB)</c:v>
                </c:pt>
              </c:strCache>
            </c:strRef>
          </c:cat>
          <c:val>
            <c:numRef>
              <c:f>Table4!$L$10:$L$14</c:f>
              <c:numCache>
                <c:formatCode>0.00</c:formatCode>
                <c:ptCount val="5"/>
                <c:pt idx="0">
                  <c:v>20.54117815511077</c:v>
                </c:pt>
                <c:pt idx="1">
                  <c:v>5.785326265648291</c:v>
                </c:pt>
                <c:pt idx="2">
                  <c:v>1.240967364599086</c:v>
                </c:pt>
                <c:pt idx="3">
                  <c:v>9.45462849613881</c:v>
                </c:pt>
                <c:pt idx="4">
                  <c:v>16.5614009069281</c:v>
                </c:pt>
              </c:numCache>
            </c:numRef>
          </c:val>
        </c:ser>
        <c:ser>
          <c:idx val="1"/>
          <c:order val="1"/>
          <c:tx>
            <c:strRef>
              <c:f>Table4!$M$4</c:f>
              <c:strCache>
                <c:ptCount val="1"/>
                <c:pt idx="0">
                  <c:v>old model m=2</c:v>
                </c:pt>
              </c:strCache>
            </c:strRef>
          </c:tx>
          <c:spPr>
            <a:solidFill>
              <a:schemeClr val="accent2"/>
            </a:solidFill>
            <a:ln>
              <a:noFill/>
            </a:ln>
            <a:effectLst/>
          </c:spPr>
          <c:invertIfNegative val="0"/>
          <c:cat>
            <c:strRef>
              <c:f>Table4!$K$10:$K$14</c:f>
              <c:strCache>
                <c:ptCount val="5"/>
                <c:pt idx="0">
                  <c:v>vol(Eq)</c:v>
                </c:pt>
                <c:pt idx="1">
                  <c:v>vol(I)</c:v>
                </c:pt>
                <c:pt idx="2">
                  <c:v>vol(C)</c:v>
                </c:pt>
                <c:pt idx="3">
                  <c:v>vol(PL)</c:v>
                </c:pt>
                <c:pt idx="4">
                  <c:v>vol(EB)</c:v>
                </c:pt>
              </c:strCache>
            </c:strRef>
          </c:cat>
          <c:val>
            <c:numRef>
              <c:f>Table4!$M$10:$M$14</c:f>
              <c:numCache>
                <c:formatCode>General</c:formatCode>
                <c:ptCount val="5"/>
                <c:pt idx="0">
                  <c:v>5.3977</c:v>
                </c:pt>
                <c:pt idx="1">
                  <c:v>4.1921</c:v>
                </c:pt>
                <c:pt idx="2">
                  <c:v>1.1882</c:v>
                </c:pt>
                <c:pt idx="3">
                  <c:v>9.2205</c:v>
                </c:pt>
                <c:pt idx="4">
                  <c:v>7.9714</c:v>
                </c:pt>
              </c:numCache>
            </c:numRef>
          </c:val>
        </c:ser>
        <c:ser>
          <c:idx val="2"/>
          <c:order val="2"/>
          <c:tx>
            <c:strRef>
              <c:f>Table4!$N$4</c:f>
              <c:strCache>
                <c:ptCount val="1"/>
                <c:pt idx="0">
                  <c:v>Baseline lambda=0.75</c:v>
                </c:pt>
              </c:strCache>
            </c:strRef>
          </c:tx>
          <c:spPr>
            <a:solidFill>
              <a:schemeClr val="accent3"/>
            </a:solidFill>
            <a:ln>
              <a:noFill/>
            </a:ln>
            <a:effectLst/>
          </c:spPr>
          <c:invertIfNegative val="0"/>
          <c:cat>
            <c:strRef>
              <c:f>Table4!$K$10:$K$14</c:f>
              <c:strCache>
                <c:ptCount val="5"/>
                <c:pt idx="0">
                  <c:v>vol(Eq)</c:v>
                </c:pt>
                <c:pt idx="1">
                  <c:v>vol(I)</c:v>
                </c:pt>
                <c:pt idx="2">
                  <c:v>vol(C)</c:v>
                </c:pt>
                <c:pt idx="3">
                  <c:v>vol(PL)</c:v>
                </c:pt>
                <c:pt idx="4">
                  <c:v>vol(EB)</c:v>
                </c:pt>
              </c:strCache>
            </c:strRef>
          </c:cat>
          <c:val>
            <c:numRef>
              <c:f>Table4!$N$10:$N$14</c:f>
              <c:numCache>
                <c:formatCode>General</c:formatCode>
                <c:ptCount val="5"/>
                <c:pt idx="0">
                  <c:v>5.4573</c:v>
                </c:pt>
                <c:pt idx="1">
                  <c:v>4.979</c:v>
                </c:pt>
                <c:pt idx="2">
                  <c:v>2.2166</c:v>
                </c:pt>
                <c:pt idx="3">
                  <c:v>7.9985</c:v>
                </c:pt>
                <c:pt idx="4">
                  <c:v>11.667</c:v>
                </c:pt>
              </c:numCache>
            </c:numRef>
          </c:val>
        </c:ser>
        <c:ser>
          <c:idx val="3"/>
          <c:order val="3"/>
          <c:tx>
            <c:strRef>
              <c:f>Table4!$O$4</c:f>
              <c:strCache>
                <c:ptCount val="1"/>
                <c:pt idx="0">
                  <c:v>lambda=0.75, maversion=2.3</c:v>
                </c:pt>
              </c:strCache>
            </c:strRef>
          </c:tx>
          <c:spPr>
            <a:solidFill>
              <a:schemeClr val="accent4"/>
            </a:solidFill>
            <a:ln>
              <a:noFill/>
            </a:ln>
            <a:effectLst/>
          </c:spPr>
          <c:invertIfNegative val="0"/>
          <c:cat>
            <c:strRef>
              <c:f>Table4!$K$10:$K$14</c:f>
              <c:strCache>
                <c:ptCount val="5"/>
                <c:pt idx="0">
                  <c:v>vol(Eq)</c:v>
                </c:pt>
                <c:pt idx="1">
                  <c:v>vol(I)</c:v>
                </c:pt>
                <c:pt idx="2">
                  <c:v>vol(C)</c:v>
                </c:pt>
                <c:pt idx="3">
                  <c:v>vol(PL)</c:v>
                </c:pt>
                <c:pt idx="4">
                  <c:v>vol(EB)</c:v>
                </c:pt>
              </c:strCache>
            </c:strRef>
          </c:cat>
          <c:val>
            <c:numRef>
              <c:f>Table4!$O$10:$O$14</c:f>
              <c:numCache>
                <c:formatCode>General</c:formatCode>
                <c:ptCount val="5"/>
                <c:pt idx="0">
                  <c:v>4.7952</c:v>
                </c:pt>
                <c:pt idx="1">
                  <c:v>4.7204</c:v>
                </c:pt>
                <c:pt idx="2">
                  <c:v>1.86</c:v>
                </c:pt>
                <c:pt idx="3">
                  <c:v>6.3077</c:v>
                </c:pt>
                <c:pt idx="4">
                  <c:v>10.031</c:v>
                </c:pt>
              </c:numCache>
            </c:numRef>
          </c:val>
        </c:ser>
        <c:dLbls>
          <c:showLegendKey val="0"/>
          <c:showVal val="0"/>
          <c:showCatName val="0"/>
          <c:showSerName val="0"/>
          <c:showPercent val="0"/>
          <c:showBubbleSize val="0"/>
        </c:dLbls>
        <c:gapWidth val="219"/>
        <c:overlap val="-27"/>
        <c:axId val="227114816"/>
        <c:axId val="227117648"/>
      </c:barChart>
      <c:catAx>
        <c:axId val="227114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7117648"/>
        <c:crosses val="autoZero"/>
        <c:auto val="1"/>
        <c:lblAlgn val="ctr"/>
        <c:lblOffset val="100"/>
        <c:noMultiLvlLbl val="0"/>
      </c:catAx>
      <c:valAx>
        <c:axId val="227117648"/>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711481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Matching Covariance in Distress Preiods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Table4!$L$27</c:f>
              <c:strCache>
                <c:ptCount val="1"/>
                <c:pt idx="0">
                  <c:v>DataScaled</c:v>
                </c:pt>
              </c:strCache>
            </c:strRef>
          </c:tx>
          <c:spPr>
            <a:solidFill>
              <a:schemeClr val="tx1"/>
            </a:solidFill>
            <a:ln>
              <a:noFill/>
            </a:ln>
            <a:effectLst/>
          </c:spPr>
          <c:invertIfNegative val="0"/>
          <c:cat>
            <c:strRef>
              <c:f>Table4!$K$28:$K$31</c:f>
              <c:strCache>
                <c:ptCount val="4"/>
                <c:pt idx="0">
                  <c:v>cov(Eq, I)</c:v>
                </c:pt>
                <c:pt idx="1">
                  <c:v>cov(Eq, C)</c:v>
                </c:pt>
                <c:pt idx="2">
                  <c:v>cov(Eq, PL)</c:v>
                </c:pt>
                <c:pt idx="3">
                  <c:v>cov(Eq, EB)</c:v>
                </c:pt>
              </c:strCache>
            </c:strRef>
          </c:cat>
          <c:val>
            <c:numRef>
              <c:f>Table4!$L$28:$L$31</c:f>
              <c:numCache>
                <c:formatCode>0.000</c:formatCode>
                <c:ptCount val="4"/>
                <c:pt idx="0">
                  <c:v>1.0157</c:v>
                </c:pt>
                <c:pt idx="1">
                  <c:v>0.2004</c:v>
                </c:pt>
                <c:pt idx="2">
                  <c:v>2.3838</c:v>
                </c:pt>
                <c:pt idx="3">
                  <c:v>-8.498</c:v>
                </c:pt>
              </c:numCache>
            </c:numRef>
          </c:val>
        </c:ser>
        <c:ser>
          <c:idx val="1"/>
          <c:order val="1"/>
          <c:tx>
            <c:strRef>
              <c:f>Table4!$M$27</c:f>
              <c:strCache>
                <c:ptCount val="1"/>
                <c:pt idx="0">
                  <c:v>old model m=2</c:v>
                </c:pt>
              </c:strCache>
            </c:strRef>
          </c:tx>
          <c:spPr>
            <a:solidFill>
              <a:schemeClr val="accent2"/>
            </a:solidFill>
            <a:ln>
              <a:noFill/>
            </a:ln>
            <a:effectLst/>
          </c:spPr>
          <c:invertIfNegative val="0"/>
          <c:cat>
            <c:strRef>
              <c:f>Table4!$K$28:$K$31</c:f>
              <c:strCache>
                <c:ptCount val="4"/>
                <c:pt idx="0">
                  <c:v>cov(Eq, I)</c:v>
                </c:pt>
                <c:pt idx="1">
                  <c:v>cov(Eq, C)</c:v>
                </c:pt>
                <c:pt idx="2">
                  <c:v>cov(Eq, PL)</c:v>
                </c:pt>
                <c:pt idx="3">
                  <c:v>cov(Eq, EB)</c:v>
                </c:pt>
              </c:strCache>
            </c:strRef>
          </c:cat>
          <c:val>
            <c:numRef>
              <c:f>Table4!$M$28:$M$31</c:f>
              <c:numCache>
                <c:formatCode>General</c:formatCode>
                <c:ptCount val="4"/>
                <c:pt idx="0">
                  <c:v>1.0509</c:v>
                </c:pt>
                <c:pt idx="1">
                  <c:v>-0.96365</c:v>
                </c:pt>
                <c:pt idx="2">
                  <c:v>5.8493</c:v>
                </c:pt>
                <c:pt idx="3">
                  <c:v>-14.877</c:v>
                </c:pt>
              </c:numCache>
            </c:numRef>
          </c:val>
        </c:ser>
        <c:ser>
          <c:idx val="2"/>
          <c:order val="2"/>
          <c:tx>
            <c:strRef>
              <c:f>Table4!$N$27</c:f>
              <c:strCache>
                <c:ptCount val="1"/>
                <c:pt idx="0">
                  <c:v>Baseline lambda=0.75</c:v>
                </c:pt>
              </c:strCache>
            </c:strRef>
          </c:tx>
          <c:spPr>
            <a:solidFill>
              <a:schemeClr val="accent3"/>
            </a:solidFill>
            <a:ln>
              <a:noFill/>
            </a:ln>
            <a:effectLst/>
          </c:spPr>
          <c:invertIfNegative val="0"/>
          <c:cat>
            <c:strRef>
              <c:f>Table4!$K$28:$K$31</c:f>
              <c:strCache>
                <c:ptCount val="4"/>
                <c:pt idx="0">
                  <c:v>cov(Eq, I)</c:v>
                </c:pt>
                <c:pt idx="1">
                  <c:v>cov(Eq, C)</c:v>
                </c:pt>
                <c:pt idx="2">
                  <c:v>cov(Eq, PL)</c:v>
                </c:pt>
                <c:pt idx="3">
                  <c:v>cov(Eq, EB)</c:v>
                </c:pt>
              </c:strCache>
            </c:strRef>
          </c:cat>
          <c:val>
            <c:numRef>
              <c:f>Table4!$N$28:$N$31</c:f>
              <c:numCache>
                <c:formatCode>General</c:formatCode>
                <c:ptCount val="4"/>
                <c:pt idx="0">
                  <c:v>0.94764</c:v>
                </c:pt>
                <c:pt idx="1">
                  <c:v>-0.9835</c:v>
                </c:pt>
                <c:pt idx="2">
                  <c:v>2.8546</c:v>
                </c:pt>
                <c:pt idx="3">
                  <c:v>-8.8978</c:v>
                </c:pt>
              </c:numCache>
            </c:numRef>
          </c:val>
        </c:ser>
        <c:ser>
          <c:idx val="3"/>
          <c:order val="3"/>
          <c:tx>
            <c:strRef>
              <c:f>Table4!$O$27</c:f>
              <c:strCache>
                <c:ptCount val="1"/>
                <c:pt idx="0">
                  <c:v>lambda=0.75, maversion=2.3</c:v>
                </c:pt>
              </c:strCache>
            </c:strRef>
          </c:tx>
          <c:spPr>
            <a:solidFill>
              <a:schemeClr val="accent4"/>
            </a:solidFill>
            <a:ln>
              <a:noFill/>
            </a:ln>
            <a:effectLst/>
          </c:spPr>
          <c:invertIfNegative val="0"/>
          <c:cat>
            <c:strRef>
              <c:f>Table4!$K$28:$K$31</c:f>
              <c:strCache>
                <c:ptCount val="4"/>
                <c:pt idx="0">
                  <c:v>cov(Eq, I)</c:v>
                </c:pt>
                <c:pt idx="1">
                  <c:v>cov(Eq, C)</c:v>
                </c:pt>
                <c:pt idx="2">
                  <c:v>cov(Eq, PL)</c:v>
                </c:pt>
                <c:pt idx="3">
                  <c:v>cov(Eq, EB)</c:v>
                </c:pt>
              </c:strCache>
            </c:strRef>
          </c:cat>
          <c:val>
            <c:numRef>
              <c:f>Table4!$O$28:$O$31</c:f>
              <c:numCache>
                <c:formatCode>0.000</c:formatCode>
                <c:ptCount val="4"/>
                <c:pt idx="0">
                  <c:v>0.76257</c:v>
                </c:pt>
                <c:pt idx="1">
                  <c:v>-0.74916</c:v>
                </c:pt>
                <c:pt idx="2">
                  <c:v>1.5539</c:v>
                </c:pt>
                <c:pt idx="3">
                  <c:v>-5.0817</c:v>
                </c:pt>
              </c:numCache>
            </c:numRef>
          </c:val>
        </c:ser>
        <c:dLbls>
          <c:showLegendKey val="0"/>
          <c:showVal val="0"/>
          <c:showCatName val="0"/>
          <c:showSerName val="0"/>
          <c:showPercent val="0"/>
          <c:showBubbleSize val="0"/>
        </c:dLbls>
        <c:gapWidth val="219"/>
        <c:overlap val="-27"/>
        <c:axId val="227151664"/>
        <c:axId val="227154496"/>
      </c:barChart>
      <c:catAx>
        <c:axId val="227151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7154496"/>
        <c:crosses val="autoZero"/>
        <c:auto val="1"/>
        <c:lblAlgn val="ctr"/>
        <c:lblOffset val="100"/>
        <c:noMultiLvlLbl val="0"/>
      </c:catAx>
      <c:valAx>
        <c:axId val="227154496"/>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715166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Matching Covariance in Non-Distress</a:t>
            </a:r>
            <a:r>
              <a:rPr lang="en-US" baseline="0"/>
              <a:t> Periods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Table4!$L$27</c:f>
              <c:strCache>
                <c:ptCount val="1"/>
                <c:pt idx="0">
                  <c:v>DataScaled</c:v>
                </c:pt>
              </c:strCache>
            </c:strRef>
          </c:tx>
          <c:spPr>
            <a:solidFill>
              <a:schemeClr val="tx1"/>
            </a:solidFill>
            <a:ln>
              <a:noFill/>
            </a:ln>
            <a:effectLst/>
          </c:spPr>
          <c:invertIfNegative val="0"/>
          <c:cat>
            <c:strRef>
              <c:f>Table4!$K$32:$K$35</c:f>
              <c:strCache>
                <c:ptCount val="4"/>
                <c:pt idx="0">
                  <c:v>cov(Eq, I)</c:v>
                </c:pt>
                <c:pt idx="1">
                  <c:v>cov(Eq, C)</c:v>
                </c:pt>
                <c:pt idx="2">
                  <c:v>cov(Eq, PL)</c:v>
                </c:pt>
                <c:pt idx="3">
                  <c:v>cov(Eq, EB)</c:v>
                </c:pt>
              </c:strCache>
            </c:strRef>
          </c:cat>
          <c:val>
            <c:numRef>
              <c:f>Table4!$L$32:$L$35</c:f>
              <c:numCache>
                <c:formatCode>0.000</c:formatCode>
                <c:ptCount val="4"/>
                <c:pt idx="0">
                  <c:v>-0.074</c:v>
                </c:pt>
                <c:pt idx="1">
                  <c:v>-0.0089</c:v>
                </c:pt>
                <c:pt idx="2">
                  <c:v>-0.4282</c:v>
                </c:pt>
                <c:pt idx="3">
                  <c:v>0.5959</c:v>
                </c:pt>
              </c:numCache>
            </c:numRef>
          </c:val>
        </c:ser>
        <c:ser>
          <c:idx val="1"/>
          <c:order val="1"/>
          <c:tx>
            <c:strRef>
              <c:f>Table4!$M$27</c:f>
              <c:strCache>
                <c:ptCount val="1"/>
                <c:pt idx="0">
                  <c:v>old model m=2</c:v>
                </c:pt>
              </c:strCache>
            </c:strRef>
          </c:tx>
          <c:spPr>
            <a:solidFill>
              <a:schemeClr val="accent2"/>
            </a:solidFill>
            <a:ln>
              <a:noFill/>
            </a:ln>
            <a:effectLst/>
          </c:spPr>
          <c:invertIfNegative val="0"/>
          <c:cat>
            <c:strRef>
              <c:f>Table4!$K$32:$K$35</c:f>
              <c:strCache>
                <c:ptCount val="4"/>
                <c:pt idx="0">
                  <c:v>cov(Eq, I)</c:v>
                </c:pt>
                <c:pt idx="1">
                  <c:v>cov(Eq, C)</c:v>
                </c:pt>
                <c:pt idx="2">
                  <c:v>cov(Eq, PL)</c:v>
                </c:pt>
                <c:pt idx="3">
                  <c:v>cov(Eq, EB)</c:v>
                </c:pt>
              </c:strCache>
            </c:strRef>
          </c:cat>
          <c:val>
            <c:numRef>
              <c:f>Table4!$M$32:$M$35</c:f>
              <c:numCache>
                <c:formatCode>General</c:formatCode>
                <c:ptCount val="4"/>
                <c:pt idx="0">
                  <c:v>0.22601</c:v>
                </c:pt>
                <c:pt idx="1">
                  <c:v>-0.048072</c:v>
                </c:pt>
                <c:pt idx="2">
                  <c:v>0.49483</c:v>
                </c:pt>
                <c:pt idx="3">
                  <c:v>-0.12864</c:v>
                </c:pt>
              </c:numCache>
            </c:numRef>
          </c:val>
        </c:ser>
        <c:ser>
          <c:idx val="2"/>
          <c:order val="2"/>
          <c:tx>
            <c:strRef>
              <c:f>Table4!$N$27</c:f>
              <c:strCache>
                <c:ptCount val="1"/>
                <c:pt idx="0">
                  <c:v>Baseline lambda=0.75</c:v>
                </c:pt>
              </c:strCache>
            </c:strRef>
          </c:tx>
          <c:spPr>
            <a:solidFill>
              <a:schemeClr val="accent3"/>
            </a:solidFill>
            <a:ln>
              <a:noFill/>
            </a:ln>
            <a:effectLst/>
          </c:spPr>
          <c:invertIfNegative val="0"/>
          <c:cat>
            <c:strRef>
              <c:f>Table4!$K$32:$K$35</c:f>
              <c:strCache>
                <c:ptCount val="4"/>
                <c:pt idx="0">
                  <c:v>cov(Eq, I)</c:v>
                </c:pt>
                <c:pt idx="1">
                  <c:v>cov(Eq, C)</c:v>
                </c:pt>
                <c:pt idx="2">
                  <c:v>cov(Eq, PL)</c:v>
                </c:pt>
                <c:pt idx="3">
                  <c:v>cov(Eq, EB)</c:v>
                </c:pt>
              </c:strCache>
            </c:strRef>
          </c:cat>
          <c:val>
            <c:numRef>
              <c:f>Table4!$N$32:$N$35</c:f>
              <c:numCache>
                <c:formatCode>General</c:formatCode>
                <c:ptCount val="4"/>
                <c:pt idx="0">
                  <c:v>0.2715</c:v>
                </c:pt>
                <c:pt idx="1">
                  <c:v>-0.094155</c:v>
                </c:pt>
                <c:pt idx="2">
                  <c:v>0.43446</c:v>
                </c:pt>
                <c:pt idx="3">
                  <c:v>-0.24564</c:v>
                </c:pt>
              </c:numCache>
            </c:numRef>
          </c:val>
        </c:ser>
        <c:ser>
          <c:idx val="3"/>
          <c:order val="3"/>
          <c:tx>
            <c:strRef>
              <c:f>Table4!$O$27</c:f>
              <c:strCache>
                <c:ptCount val="1"/>
                <c:pt idx="0">
                  <c:v>lambda=0.75, maversion=2.3</c:v>
                </c:pt>
              </c:strCache>
            </c:strRef>
          </c:tx>
          <c:spPr>
            <a:solidFill>
              <a:schemeClr val="accent4"/>
            </a:solidFill>
            <a:ln>
              <a:noFill/>
            </a:ln>
            <a:effectLst/>
          </c:spPr>
          <c:invertIfNegative val="0"/>
          <c:cat>
            <c:strRef>
              <c:f>Table4!$K$32:$K$35</c:f>
              <c:strCache>
                <c:ptCount val="4"/>
                <c:pt idx="0">
                  <c:v>cov(Eq, I)</c:v>
                </c:pt>
                <c:pt idx="1">
                  <c:v>cov(Eq, C)</c:v>
                </c:pt>
                <c:pt idx="2">
                  <c:v>cov(Eq, PL)</c:v>
                </c:pt>
                <c:pt idx="3">
                  <c:v>cov(Eq, EB)</c:v>
                </c:pt>
              </c:strCache>
            </c:strRef>
          </c:cat>
          <c:val>
            <c:numRef>
              <c:f>Table4!$O$32:$O$35</c:f>
              <c:numCache>
                <c:formatCode>0.000</c:formatCode>
                <c:ptCount val="4"/>
                <c:pt idx="0">
                  <c:v>0.22633</c:v>
                </c:pt>
                <c:pt idx="1">
                  <c:v>-0.059623</c:v>
                </c:pt>
                <c:pt idx="2">
                  <c:v>0.3016</c:v>
                </c:pt>
                <c:pt idx="3">
                  <c:v>-0.15902</c:v>
                </c:pt>
              </c:numCache>
            </c:numRef>
          </c:val>
        </c:ser>
        <c:dLbls>
          <c:showLegendKey val="0"/>
          <c:showVal val="0"/>
          <c:showCatName val="0"/>
          <c:showSerName val="0"/>
          <c:showPercent val="0"/>
          <c:showBubbleSize val="0"/>
        </c:dLbls>
        <c:gapWidth val="219"/>
        <c:overlap val="-27"/>
        <c:axId val="227166928"/>
        <c:axId val="227169488"/>
      </c:barChart>
      <c:catAx>
        <c:axId val="227166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7169488"/>
        <c:crosses val="autoZero"/>
        <c:auto val="1"/>
        <c:lblAlgn val="ctr"/>
        <c:lblOffset val="100"/>
        <c:noMultiLvlLbl val="0"/>
      </c:catAx>
      <c:valAx>
        <c:axId val="227169488"/>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271669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4" Type="http://schemas.openxmlformats.org/officeDocument/2006/relationships/chart" Target="../charts/chart4.xml"/><Relationship Id="rId5" Type="http://schemas.openxmlformats.org/officeDocument/2006/relationships/chart" Target="../charts/chart5.xml"/><Relationship Id="rId1" Type="http://schemas.openxmlformats.org/officeDocument/2006/relationships/chart" Target="../charts/chart1.xml"/><Relationship Id="rId2" Type="http://schemas.openxmlformats.org/officeDocument/2006/relationships/chart" Target="../charts/chart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8.xml"/><Relationship Id="rId4" Type="http://schemas.openxmlformats.org/officeDocument/2006/relationships/chart" Target="../charts/chart9.xml"/><Relationship Id="rId1" Type="http://schemas.openxmlformats.org/officeDocument/2006/relationships/chart" Target="../charts/chart6.xml"/><Relationship Id="rId2"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10</xdr:col>
      <xdr:colOff>7798</xdr:colOff>
      <xdr:row>0</xdr:row>
      <xdr:rowOff>88900</xdr:rowOff>
    </xdr:from>
    <xdr:to>
      <xdr:col>17</xdr:col>
      <xdr:colOff>190499</xdr:colOff>
      <xdr:row>13</xdr:row>
      <xdr:rowOff>198437</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11140</xdr:colOff>
      <xdr:row>16</xdr:row>
      <xdr:rowOff>77983</xdr:rowOff>
    </xdr:from>
    <xdr:to>
      <xdr:col>17</xdr:col>
      <xdr:colOff>245087</xdr:colOff>
      <xdr:row>30</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664041</xdr:colOff>
      <xdr:row>32</xdr:row>
      <xdr:rowOff>89237</xdr:rowOff>
    </xdr:from>
    <xdr:to>
      <xdr:col>17</xdr:col>
      <xdr:colOff>275566</xdr:colOff>
      <xdr:row>46</xdr:row>
      <xdr:rowOff>83868</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24600</xdr:colOff>
      <xdr:row>64</xdr:row>
      <xdr:rowOff>45588</xdr:rowOff>
    </xdr:from>
    <xdr:to>
      <xdr:col>17</xdr:col>
      <xdr:colOff>311090</xdr:colOff>
      <xdr:row>78</xdr:row>
      <xdr:rowOff>39967</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xdr:col>
      <xdr:colOff>640329</xdr:colOff>
      <xdr:row>48</xdr:row>
      <xdr:rowOff>152133</xdr:rowOff>
    </xdr:from>
    <xdr:to>
      <xdr:col>16</xdr:col>
      <xdr:colOff>487574</xdr:colOff>
      <xdr:row>62</xdr:row>
      <xdr:rowOff>101600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15</xdr:col>
      <xdr:colOff>448733</xdr:colOff>
      <xdr:row>0</xdr:row>
      <xdr:rowOff>8466</xdr:rowOff>
    </xdr:from>
    <xdr:to>
      <xdr:col>20</xdr:col>
      <xdr:colOff>829733</xdr:colOff>
      <xdr:row>10</xdr:row>
      <xdr:rowOff>110066</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457200</xdr:colOff>
      <xdr:row>10</xdr:row>
      <xdr:rowOff>143934</xdr:rowOff>
    </xdr:from>
    <xdr:to>
      <xdr:col>21</xdr:col>
      <xdr:colOff>0</xdr:colOff>
      <xdr:row>23</xdr:row>
      <xdr:rowOff>42334</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423333</xdr:colOff>
      <xdr:row>24</xdr:row>
      <xdr:rowOff>0</xdr:rowOff>
    </xdr:from>
    <xdr:to>
      <xdr:col>20</xdr:col>
      <xdr:colOff>804333</xdr:colOff>
      <xdr:row>37</xdr:row>
      <xdr:rowOff>101600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389467</xdr:colOff>
      <xdr:row>38</xdr:row>
      <xdr:rowOff>8466</xdr:rowOff>
    </xdr:from>
    <xdr:to>
      <xdr:col>20</xdr:col>
      <xdr:colOff>770467</xdr:colOff>
      <xdr:row>51</xdr:row>
      <xdr:rowOff>110066</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 Id="rId2"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 Id="rId2"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33"/>
  <sheetViews>
    <sheetView tabSelected="1" zoomScale="131" workbookViewId="0">
      <pane xSplit="8940"/>
      <selection activeCell="C13" sqref="C13"/>
      <selection pane="topRight" activeCell="B3" sqref="B3"/>
    </sheetView>
  </sheetViews>
  <sheetFormatPr baseColWidth="10" defaultColWidth="11" defaultRowHeight="16" x14ac:dyDescent="0.2"/>
  <cols>
    <col min="1" max="1" width="3.1640625" customWidth="1"/>
    <col min="2" max="2" width="27.83203125" customWidth="1"/>
    <col min="3" max="3" width="21.83203125" customWidth="1"/>
    <col min="4" max="4" width="22.5" customWidth="1"/>
    <col min="5" max="5" width="22.5" style="43" customWidth="1"/>
    <col min="7" max="7" width="17.1640625" customWidth="1"/>
    <col min="8" max="8" width="19.6640625" customWidth="1"/>
    <col min="9" max="9" width="16.5" style="13" customWidth="1"/>
  </cols>
  <sheetData>
    <row r="1" spans="1:61" s="39" customFormat="1" x14ac:dyDescent="0.2">
      <c r="B1" s="39" t="s">
        <v>7</v>
      </c>
      <c r="C1" s="39" t="s">
        <v>9</v>
      </c>
      <c r="E1" s="65" t="s">
        <v>73</v>
      </c>
      <c r="G1" s="68" t="s">
        <v>121</v>
      </c>
      <c r="I1" s="66" t="s">
        <v>122</v>
      </c>
      <c r="O1" s="68" t="s">
        <v>118</v>
      </c>
      <c r="S1" s="68" t="s">
        <v>107</v>
      </c>
      <c r="Y1" s="69" t="s">
        <v>106</v>
      </c>
      <c r="AC1" s="76" t="s">
        <v>127</v>
      </c>
    </row>
    <row r="2" spans="1:61" x14ac:dyDescent="0.2">
      <c r="A2">
        <v>1</v>
      </c>
      <c r="B2" s="1" t="s">
        <v>12</v>
      </c>
      <c r="C2" s="1" t="s">
        <v>99</v>
      </c>
      <c r="D2" s="1"/>
      <c r="E2" s="70">
        <v>0.15</v>
      </c>
      <c r="F2" s="57"/>
      <c r="G2" s="43">
        <v>0.2</v>
      </c>
      <c r="I2" s="7">
        <v>0.32</v>
      </c>
      <c r="J2" s="7">
        <v>0.34</v>
      </c>
      <c r="K2" s="7">
        <v>0.36</v>
      </c>
      <c r="L2" s="7">
        <v>0.38</v>
      </c>
      <c r="M2" s="7">
        <v>0.32</v>
      </c>
      <c r="N2" s="7"/>
      <c r="O2" s="7">
        <v>0.15</v>
      </c>
      <c r="P2" s="7">
        <v>0.13</v>
      </c>
      <c r="Q2" s="7">
        <v>0.12</v>
      </c>
      <c r="S2" s="7">
        <v>0.05</v>
      </c>
      <c r="T2" s="7">
        <v>0.04</v>
      </c>
      <c r="U2" s="7">
        <v>0.03</v>
      </c>
      <c r="V2" s="7">
        <v>2.5000000000000001E-2</v>
      </c>
      <c r="W2" s="7">
        <v>2.8000000000000001E-2</v>
      </c>
      <c r="Y2" s="7">
        <v>4.48E-2</v>
      </c>
      <c r="Z2" s="7">
        <v>4.48E-2</v>
      </c>
      <c r="AC2" s="7">
        <v>0.15</v>
      </c>
      <c r="AD2" s="7">
        <v>0.2</v>
      </c>
      <c r="AE2" s="7">
        <v>0.21</v>
      </c>
      <c r="AF2" s="7">
        <v>0.21</v>
      </c>
      <c r="AG2" s="41">
        <v>0.21</v>
      </c>
    </row>
    <row r="3" spans="1:61" x14ac:dyDescent="0.2">
      <c r="A3">
        <v>2</v>
      </c>
      <c r="B3" s="1" t="s">
        <v>15</v>
      </c>
      <c r="C3" s="1" t="s">
        <v>48</v>
      </c>
      <c r="D3" s="1"/>
      <c r="E3" s="70">
        <v>0.65685000000000004</v>
      </c>
      <c r="F3" s="57"/>
      <c r="G3" s="43">
        <v>0.6</v>
      </c>
      <c r="I3" s="7">
        <v>0.77827999999999997</v>
      </c>
      <c r="J3" s="7">
        <v>0.67203000000000002</v>
      </c>
      <c r="K3" s="7">
        <v>0.64319000000000004</v>
      </c>
      <c r="L3" s="7">
        <v>0.65810000000000002</v>
      </c>
      <c r="M3" s="7">
        <v>0.63670000000000004</v>
      </c>
      <c r="N3" s="7"/>
      <c r="O3" s="7">
        <v>0.55898999999999999</v>
      </c>
      <c r="P3" s="7">
        <v>0.64744999999999997</v>
      </c>
      <c r="Q3" s="7">
        <v>0.71189999999999998</v>
      </c>
      <c r="S3" s="7">
        <v>0.86802000000000001</v>
      </c>
      <c r="T3" s="7">
        <v>0.95123999999999997</v>
      </c>
      <c r="U3" s="7">
        <v>1.2991999999999999</v>
      </c>
      <c r="V3" s="7">
        <v>1.6046</v>
      </c>
      <c r="W3" s="7">
        <v>1.35</v>
      </c>
      <c r="Y3" s="7">
        <v>0.7077</v>
      </c>
      <c r="Z3" s="7">
        <v>1.86</v>
      </c>
      <c r="AC3" s="7">
        <v>0.65685000000000004</v>
      </c>
      <c r="AD3" s="7">
        <v>0.62533000000000005</v>
      </c>
      <c r="AE3" s="7">
        <v>0.55789999999999995</v>
      </c>
      <c r="AF3" s="7">
        <v>0.56727000000000005</v>
      </c>
      <c r="AG3" s="41">
        <v>0.59</v>
      </c>
    </row>
    <row r="4" spans="1:61" x14ac:dyDescent="0.2">
      <c r="A4">
        <v>3</v>
      </c>
      <c r="B4" s="1" t="s">
        <v>0</v>
      </c>
      <c r="C4" s="1" t="s">
        <v>47</v>
      </c>
      <c r="D4" s="1"/>
      <c r="E4" s="70">
        <v>0.75</v>
      </c>
      <c r="F4" s="57"/>
      <c r="G4" s="43">
        <v>0.75</v>
      </c>
      <c r="I4" s="7">
        <v>0.75</v>
      </c>
      <c r="J4" s="7">
        <v>0.75</v>
      </c>
      <c r="K4" s="7">
        <v>0.75</v>
      </c>
      <c r="L4" s="7">
        <v>0.75</v>
      </c>
      <c r="M4" s="7">
        <v>0.75</v>
      </c>
      <c r="N4" s="7"/>
      <c r="O4" s="7">
        <v>0.75</v>
      </c>
      <c r="P4" s="7">
        <v>0.75</v>
      </c>
      <c r="Q4" s="7">
        <v>0.75</v>
      </c>
      <c r="S4" s="7">
        <v>0.6</v>
      </c>
      <c r="T4" s="7">
        <v>0.6</v>
      </c>
      <c r="U4" s="7">
        <v>0.6</v>
      </c>
      <c r="V4" s="7">
        <v>0.6</v>
      </c>
      <c r="W4" s="7">
        <v>0.6</v>
      </c>
      <c r="Y4" s="7">
        <v>0.67</v>
      </c>
      <c r="Z4" s="7">
        <v>0.67</v>
      </c>
      <c r="AC4" s="7">
        <v>0.77200000000000002</v>
      </c>
      <c r="AD4" s="7">
        <v>0.77200000000000002</v>
      </c>
      <c r="AE4" s="7">
        <v>0.77200000000000002</v>
      </c>
      <c r="AF4" s="7">
        <v>0.77200000000000002</v>
      </c>
      <c r="AG4" s="41">
        <v>0.77200000000000002</v>
      </c>
    </row>
    <row r="5" spans="1:61" x14ac:dyDescent="0.2">
      <c r="A5">
        <v>4</v>
      </c>
      <c r="B5" s="1" t="s">
        <v>1</v>
      </c>
      <c r="C5" s="1" t="s">
        <v>46</v>
      </c>
      <c r="D5" s="1"/>
      <c r="E5" s="70">
        <v>0.4</v>
      </c>
      <c r="F5" s="57"/>
      <c r="G5" s="43">
        <v>0.4</v>
      </c>
      <c r="I5" s="7">
        <v>0.4</v>
      </c>
      <c r="J5" s="7">
        <v>0.4</v>
      </c>
      <c r="K5" s="7">
        <v>0.4</v>
      </c>
      <c r="L5" s="7">
        <v>0.4</v>
      </c>
      <c r="M5" s="7">
        <v>0.4</v>
      </c>
      <c r="N5" s="7"/>
      <c r="O5" s="7">
        <v>0.4</v>
      </c>
      <c r="P5" s="7">
        <v>0.4</v>
      </c>
      <c r="Q5" s="7">
        <v>0.4</v>
      </c>
      <c r="S5" s="7">
        <v>0.4</v>
      </c>
      <c r="T5" s="7">
        <v>0.4</v>
      </c>
      <c r="U5" s="7">
        <v>0.4</v>
      </c>
      <c r="V5" s="7">
        <v>0.4</v>
      </c>
      <c r="W5" s="7">
        <v>0.4</v>
      </c>
      <c r="Y5" s="7">
        <v>0</v>
      </c>
      <c r="Z5" s="7">
        <v>0</v>
      </c>
      <c r="AC5" s="7">
        <v>0.4</v>
      </c>
      <c r="AD5" s="7">
        <v>0.4</v>
      </c>
      <c r="AE5" s="7">
        <v>0.4</v>
      </c>
      <c r="AF5" s="7">
        <v>0.4</v>
      </c>
      <c r="AG5" s="41">
        <v>0.4</v>
      </c>
    </row>
    <row r="6" spans="1:61" x14ac:dyDescent="0.2">
      <c r="A6">
        <v>5</v>
      </c>
      <c r="B6" s="1" t="s">
        <v>2</v>
      </c>
      <c r="C6" s="1" t="s">
        <v>49</v>
      </c>
      <c r="D6" s="1"/>
      <c r="E6" s="70">
        <v>0.13</v>
      </c>
      <c r="F6" s="57"/>
      <c r="G6" s="43">
        <v>0.13</v>
      </c>
      <c r="I6" s="7">
        <v>0.13</v>
      </c>
      <c r="J6" s="7">
        <v>0.13</v>
      </c>
      <c r="K6" s="7">
        <v>0.13</v>
      </c>
      <c r="L6" s="7">
        <v>0.13</v>
      </c>
      <c r="M6" s="7">
        <v>0.13</v>
      </c>
      <c r="N6" s="7"/>
      <c r="O6" s="7">
        <v>0.13</v>
      </c>
      <c r="P6" s="7">
        <v>0.13</v>
      </c>
      <c r="Q6" s="7">
        <v>0.13</v>
      </c>
      <c r="S6" s="7">
        <v>0.13</v>
      </c>
      <c r="T6" s="7">
        <v>0.13</v>
      </c>
      <c r="U6" s="7">
        <v>0.13</v>
      </c>
      <c r="V6" s="7">
        <v>0.13</v>
      </c>
      <c r="W6" s="7">
        <v>0.13</v>
      </c>
      <c r="Y6" s="7">
        <v>0.15</v>
      </c>
      <c r="Z6" s="7">
        <v>0.15</v>
      </c>
      <c r="AC6" s="7">
        <v>0.13</v>
      </c>
      <c r="AD6" s="7">
        <v>0.13</v>
      </c>
      <c r="AE6" s="7">
        <v>0.13</v>
      </c>
      <c r="AF6" s="7">
        <v>0.13</v>
      </c>
      <c r="AG6" s="41">
        <v>0.13</v>
      </c>
    </row>
    <row r="7" spans="1:61" x14ac:dyDescent="0.2">
      <c r="A7">
        <v>6</v>
      </c>
      <c r="B7" s="1" t="s">
        <v>14</v>
      </c>
      <c r="C7" s="1" t="s">
        <v>100</v>
      </c>
      <c r="D7" s="1" t="s">
        <v>35</v>
      </c>
      <c r="E7" s="70">
        <v>0.88</v>
      </c>
      <c r="F7" s="57"/>
      <c r="G7" s="43">
        <v>0.88</v>
      </c>
      <c r="I7" s="7">
        <v>0.88</v>
      </c>
      <c r="J7" s="7">
        <v>0.88</v>
      </c>
      <c r="K7" s="7">
        <v>0.88</v>
      </c>
      <c r="L7" s="7">
        <v>0.88</v>
      </c>
      <c r="M7" s="7">
        <v>0.84</v>
      </c>
      <c r="N7" s="7"/>
      <c r="O7" s="7">
        <v>0.88</v>
      </c>
      <c r="P7" s="7">
        <v>0.88</v>
      </c>
      <c r="Q7" s="7">
        <v>0.88</v>
      </c>
      <c r="S7" s="7">
        <v>0.88</v>
      </c>
      <c r="T7" s="7">
        <v>0.88</v>
      </c>
      <c r="U7" s="7">
        <v>0.88</v>
      </c>
      <c r="V7" s="7">
        <v>0.88</v>
      </c>
      <c r="W7" s="7">
        <v>0.88</v>
      </c>
      <c r="Y7" s="7" t="s">
        <v>24</v>
      </c>
      <c r="Z7" s="7" t="s">
        <v>24</v>
      </c>
      <c r="AC7" s="7">
        <v>0.88</v>
      </c>
      <c r="AD7" s="7">
        <v>0.88</v>
      </c>
      <c r="AE7" s="7">
        <v>0.88</v>
      </c>
      <c r="AF7" s="7">
        <v>0.88</v>
      </c>
      <c r="AG7" s="41">
        <v>0.88</v>
      </c>
    </row>
    <row r="8" spans="1:61" x14ac:dyDescent="0.2">
      <c r="B8" s="1" t="s">
        <v>91</v>
      </c>
      <c r="C8" s="1"/>
      <c r="D8" s="1"/>
      <c r="E8" s="70">
        <v>6.5</v>
      </c>
      <c r="F8" s="57"/>
      <c r="G8" s="43">
        <v>5.5</v>
      </c>
      <c r="I8" s="7">
        <v>6.5</v>
      </c>
      <c r="J8" s="7">
        <v>6.5</v>
      </c>
      <c r="K8" s="7">
        <v>6.5</v>
      </c>
      <c r="L8" s="7">
        <v>6.5</v>
      </c>
      <c r="M8" s="7">
        <v>6.5</v>
      </c>
      <c r="N8" s="7"/>
      <c r="O8" s="7">
        <v>6.5</v>
      </c>
      <c r="P8" s="7">
        <v>6.5</v>
      </c>
      <c r="Q8" s="7">
        <v>6.5</v>
      </c>
      <c r="S8" s="7">
        <v>6.5</v>
      </c>
      <c r="T8" s="7">
        <v>6.5</v>
      </c>
      <c r="U8" s="7">
        <v>6.5</v>
      </c>
      <c r="V8" s="7">
        <v>6.5</v>
      </c>
      <c r="W8" s="7">
        <v>6.5</v>
      </c>
      <c r="Y8" s="7">
        <v>6.5</v>
      </c>
      <c r="Z8" s="7">
        <v>6.5</v>
      </c>
      <c r="AC8" s="7">
        <v>6.5</v>
      </c>
      <c r="AD8" s="7">
        <v>6.5</v>
      </c>
      <c r="AE8" s="7">
        <v>6.5</v>
      </c>
      <c r="AF8" s="7">
        <v>6.5</v>
      </c>
      <c r="AG8" s="41">
        <v>6.5</v>
      </c>
    </row>
    <row r="9" spans="1:61" x14ac:dyDescent="0.2">
      <c r="A9">
        <v>1</v>
      </c>
      <c r="B9" s="2" t="s">
        <v>8</v>
      </c>
      <c r="C9" s="32">
        <v>0.03</v>
      </c>
      <c r="D9" s="3" t="s">
        <v>20</v>
      </c>
      <c r="E9" s="70">
        <v>3.2933999999999998E-2</v>
      </c>
      <c r="F9" s="57"/>
      <c r="G9" s="43">
        <v>3.9530999999999997E-2</v>
      </c>
      <c r="I9" s="7">
        <v>1.2722000000000001E-2</v>
      </c>
      <c r="J9" s="7">
        <v>1.7354000000000001E-2</v>
      </c>
      <c r="K9" s="7">
        <v>2.2884000000000002E-2</v>
      </c>
      <c r="L9" s="7">
        <v>1.9074000000000001E-2</v>
      </c>
      <c r="M9" s="7">
        <v>3.3426999999999998E-2</v>
      </c>
      <c r="N9" s="7"/>
      <c r="O9" s="7">
        <v>6.1768000000000003E-2</v>
      </c>
      <c r="P9" s="7">
        <v>4.0534000000000001E-2</v>
      </c>
      <c r="Q9" s="7">
        <v>2.9898000000000001E-2</v>
      </c>
      <c r="S9" s="7">
        <v>0.33345999999999998</v>
      </c>
      <c r="T9" s="7">
        <v>0.17685000000000001</v>
      </c>
      <c r="U9" s="7">
        <v>5.0604000000000003E-2</v>
      </c>
      <c r="V9" s="7">
        <v>1.7731E-2</v>
      </c>
      <c r="W9" s="7">
        <v>3.4188000000000003E-2</v>
      </c>
      <c r="Y9" s="7">
        <v>2.835E-2</v>
      </c>
      <c r="Z9" s="7">
        <v>3.0289E-2</v>
      </c>
      <c r="AC9" s="7">
        <v>8.5755999999999992E-3</v>
      </c>
      <c r="AD9" s="7">
        <v>2.828E-2</v>
      </c>
      <c r="AE9" s="7">
        <v>3.3743000000000002E-2</v>
      </c>
      <c r="AF9" s="7">
        <v>3.3071999999999997E-2</v>
      </c>
      <c r="AG9" s="41">
        <v>3.3251999999999997E-2</v>
      </c>
      <c r="BI9" s="14"/>
    </row>
    <row r="10" spans="1:61" x14ac:dyDescent="0.2">
      <c r="A10">
        <v>2</v>
      </c>
      <c r="B10" s="8" t="s">
        <v>19</v>
      </c>
      <c r="C10" s="33">
        <v>0.33</v>
      </c>
      <c r="D10" s="8" t="s">
        <v>21</v>
      </c>
      <c r="E10" s="70">
        <v>0.32623999999999997</v>
      </c>
      <c r="F10" s="57"/>
      <c r="G10" s="43">
        <v>0.30043999999999998</v>
      </c>
      <c r="I10" s="7">
        <v>0.33821000000000001</v>
      </c>
      <c r="J10" s="7">
        <v>0.29935</v>
      </c>
      <c r="K10" s="7">
        <v>0.33439000000000002</v>
      </c>
      <c r="L10" s="7">
        <v>0.32715</v>
      </c>
      <c r="M10" s="7">
        <v>0.36864000000000002</v>
      </c>
      <c r="N10" s="7"/>
      <c r="O10" s="7">
        <v>0.30253999999999998</v>
      </c>
      <c r="P10" s="7">
        <v>0.31452999999999998</v>
      </c>
      <c r="Q10" s="7">
        <v>0.31936999999999999</v>
      </c>
      <c r="S10" s="7">
        <v>0.38166</v>
      </c>
      <c r="T10" s="7">
        <v>0.28455000000000003</v>
      </c>
      <c r="U10" s="7">
        <v>0.33726</v>
      </c>
      <c r="V10" s="7">
        <v>0.30351</v>
      </c>
      <c r="W10" s="7">
        <v>0.28301999999999999</v>
      </c>
      <c r="Y10" s="7">
        <v>0.127</v>
      </c>
      <c r="Z10" s="7">
        <v>0.31835000000000002</v>
      </c>
      <c r="AC10" s="7">
        <v>0.13511000000000001</v>
      </c>
      <c r="AD10" s="7">
        <v>0.34031</v>
      </c>
      <c r="AE10" s="7">
        <v>0.29063</v>
      </c>
      <c r="AF10" s="7">
        <v>0.30051</v>
      </c>
      <c r="AG10" s="41">
        <v>0.33610000000000001</v>
      </c>
      <c r="BI10" s="22"/>
    </row>
    <row r="11" spans="1:61" x14ac:dyDescent="0.2">
      <c r="A11">
        <v>3</v>
      </c>
      <c r="B11" s="2" t="s">
        <v>3</v>
      </c>
      <c r="C11" s="34">
        <v>4</v>
      </c>
      <c r="D11" s="2" t="s">
        <v>18</v>
      </c>
      <c r="E11" s="70">
        <v>4.1201999999999996</v>
      </c>
      <c r="F11" s="57"/>
      <c r="G11" s="43">
        <v>4.0624000000000002</v>
      </c>
      <c r="I11" s="7">
        <v>4.0553999999999997</v>
      </c>
      <c r="J11" s="7">
        <v>4.0669000000000004</v>
      </c>
      <c r="K11" s="7">
        <v>4.0603999999999996</v>
      </c>
      <c r="L11" s="7">
        <v>4.0430999999999999</v>
      </c>
      <c r="M11" s="7">
        <v>4.0826000000000002</v>
      </c>
      <c r="N11" s="7"/>
      <c r="O11" s="7">
        <v>4.1294000000000004</v>
      </c>
      <c r="P11" s="7">
        <v>4.1207000000000003</v>
      </c>
      <c r="Q11" s="7">
        <v>4.1433</v>
      </c>
      <c r="S11" s="7">
        <v>2.7938000000000001</v>
      </c>
      <c r="T11" s="7">
        <v>2.6985000000000001</v>
      </c>
      <c r="U11" s="7">
        <v>2.8292999999999999</v>
      </c>
      <c r="V11" s="7">
        <v>2.847</v>
      </c>
      <c r="W11" s="7">
        <v>2.8559999999999999</v>
      </c>
      <c r="Y11" s="7">
        <v>3.0303</v>
      </c>
      <c r="Z11" s="7">
        <v>3.0303</v>
      </c>
      <c r="AC11" s="7">
        <v>4.4817</v>
      </c>
      <c r="AD11" s="7">
        <v>4.4626000000000001</v>
      </c>
      <c r="AE11" s="7">
        <v>4.4907000000000004</v>
      </c>
      <c r="AF11" s="7">
        <v>4.4508999999999999</v>
      </c>
      <c r="AG11" s="41">
        <v>4.4428000000000001</v>
      </c>
      <c r="BI11" s="14"/>
    </row>
    <row r="12" spans="1:61" x14ac:dyDescent="0.2">
      <c r="A12">
        <v>4</v>
      </c>
      <c r="B12" s="2" t="s">
        <v>4</v>
      </c>
      <c r="C12" s="34">
        <v>0.11</v>
      </c>
      <c r="D12" s="2" t="s">
        <v>17</v>
      </c>
      <c r="E12" s="70">
        <v>8.9509000000000005E-2</v>
      </c>
      <c r="F12" s="57"/>
      <c r="G12" s="43">
        <v>7.9394999999999993E-2</v>
      </c>
      <c r="I12" s="7">
        <v>4.8606000000000003E-2</v>
      </c>
      <c r="J12" s="7">
        <v>4.5489000000000002E-2</v>
      </c>
      <c r="K12" s="7">
        <v>4.3270999999999997E-2</v>
      </c>
      <c r="L12" s="7">
        <v>3.9989999999999998E-2</v>
      </c>
      <c r="M12" s="7">
        <v>4.8168000000000002E-2</v>
      </c>
      <c r="N12" s="7"/>
      <c r="O12" s="7">
        <v>9.1109999999999997E-2</v>
      </c>
      <c r="P12" s="7">
        <v>9.4103000000000006E-2</v>
      </c>
      <c r="Q12" s="7">
        <v>9.5679E-2</v>
      </c>
      <c r="S12" s="7">
        <v>0.10831</v>
      </c>
      <c r="T12" s="7">
        <v>0.11028</v>
      </c>
      <c r="U12" s="7">
        <v>0.11286</v>
      </c>
      <c r="V12" s="7">
        <v>0.11402</v>
      </c>
      <c r="W12" s="7">
        <v>0.11322</v>
      </c>
      <c r="Y12" s="7">
        <v>0.11416999999999999</v>
      </c>
      <c r="Z12" s="7">
        <v>0.11426</v>
      </c>
      <c r="AC12" s="7">
        <v>8.8392999999999999E-2</v>
      </c>
      <c r="AD12" s="7">
        <v>8.1936999999999996E-2</v>
      </c>
      <c r="AE12" s="7">
        <v>8.0256999999999995E-2</v>
      </c>
      <c r="AF12" s="7">
        <v>8.0366999999999994E-2</v>
      </c>
      <c r="AG12" s="41">
        <v>8.0575999999999995E-2</v>
      </c>
      <c r="BI12" s="14"/>
    </row>
    <row r="13" spans="1:61" x14ac:dyDescent="0.2">
      <c r="A13">
        <v>5</v>
      </c>
      <c r="B13" s="2" t="s">
        <v>5</v>
      </c>
      <c r="C13" s="34">
        <v>0.46</v>
      </c>
      <c r="D13" s="2" t="s">
        <v>16</v>
      </c>
      <c r="E13" s="70">
        <v>0.46634999999999999</v>
      </c>
      <c r="F13" s="57"/>
      <c r="G13" s="43">
        <v>0.45145999999999997</v>
      </c>
      <c r="I13" s="7">
        <v>0.46854000000000001</v>
      </c>
      <c r="J13" s="7">
        <v>0.46111000000000002</v>
      </c>
      <c r="K13" s="7">
        <v>0.45418999999999998</v>
      </c>
      <c r="L13" s="7">
        <v>0.44989000000000001</v>
      </c>
      <c r="M13" s="7">
        <v>0.47750999999999999</v>
      </c>
      <c r="N13" s="7"/>
      <c r="O13" s="7">
        <v>0.45001000000000002</v>
      </c>
      <c r="P13" s="7">
        <v>0.46761000000000003</v>
      </c>
      <c r="Q13" s="7">
        <v>0.47921999999999998</v>
      </c>
      <c r="S13" s="7">
        <v>0.53286</v>
      </c>
      <c r="T13" s="7">
        <v>0.56267999999999996</v>
      </c>
      <c r="U13" s="7">
        <v>0.59991000000000005</v>
      </c>
      <c r="V13" s="7">
        <v>0.62477000000000005</v>
      </c>
      <c r="W13" s="7">
        <v>0.61255999999999999</v>
      </c>
      <c r="Y13" s="7">
        <v>0</v>
      </c>
      <c r="Z13" s="7">
        <v>0</v>
      </c>
      <c r="AC13" s="7">
        <v>0.47813</v>
      </c>
      <c r="AD13" s="7">
        <v>0.45266000000000001</v>
      </c>
      <c r="AE13" s="7">
        <v>0.4466</v>
      </c>
      <c r="AF13" s="7">
        <v>0.44705</v>
      </c>
      <c r="AG13" s="41">
        <v>0.44712000000000002</v>
      </c>
      <c r="BI13" s="14"/>
    </row>
    <row r="14" spans="1:61" x14ac:dyDescent="0.2">
      <c r="A14">
        <v>6</v>
      </c>
      <c r="B14" s="2" t="s">
        <v>6</v>
      </c>
      <c r="C14" s="35">
        <v>9.1999999999999998E-3</v>
      </c>
      <c r="D14" s="4" t="s">
        <v>22</v>
      </c>
      <c r="E14" s="70">
        <v>1.7072999999999999E-3</v>
      </c>
      <c r="F14" s="57"/>
      <c r="G14" s="43">
        <v>2.2282000000000001E-3</v>
      </c>
      <c r="I14" s="7">
        <v>3.3146E-3</v>
      </c>
      <c r="J14" s="7">
        <v>3.5674000000000001E-3</v>
      </c>
      <c r="K14" s="7">
        <v>3.3858999999999998E-3</v>
      </c>
      <c r="L14" s="7">
        <v>3.5498000000000001E-3</v>
      </c>
      <c r="M14" s="7">
        <v>3.0368000000000001E-3</v>
      </c>
      <c r="N14" s="7"/>
      <c r="O14" s="7">
        <v>1.6734E-3</v>
      </c>
      <c r="P14" s="7">
        <v>1.5165999999999999E-3</v>
      </c>
      <c r="Q14" s="7">
        <v>1.4009999999999999E-3</v>
      </c>
      <c r="S14" s="7">
        <v>3.5177E-4</v>
      </c>
      <c r="T14" s="7">
        <v>3.6918999999999998E-4</v>
      </c>
      <c r="U14" s="7">
        <v>1.94E-4</v>
      </c>
      <c r="V14" s="7">
        <v>1.5278000000000001E-4</v>
      </c>
      <c r="W14" s="7">
        <v>2.0384999999999999E-4</v>
      </c>
      <c r="Y14" s="7">
        <v>1.1166000000000001E-2</v>
      </c>
      <c r="Z14" s="7">
        <v>3.1327E-3</v>
      </c>
      <c r="AC14" s="7">
        <v>2.5311000000000001E-3</v>
      </c>
      <c r="AD14" s="7">
        <v>2.0660000000000001E-3</v>
      </c>
      <c r="AE14" s="7">
        <v>2.3015000000000002E-3</v>
      </c>
      <c r="AF14" s="7">
        <v>2.2529E-3</v>
      </c>
      <c r="AG14" s="41">
        <v>2.1259E-3</v>
      </c>
      <c r="BI14" s="14"/>
    </row>
    <row r="15" spans="1:61" x14ac:dyDescent="0.2">
      <c r="A15">
        <v>7</v>
      </c>
      <c r="B15" s="2" t="s">
        <v>44</v>
      </c>
      <c r="C15" s="35">
        <v>9.4500000000000001E-2</v>
      </c>
      <c r="D15" s="2" t="s">
        <v>45</v>
      </c>
      <c r="E15" s="70">
        <v>0.10739</v>
      </c>
      <c r="F15" s="57"/>
      <c r="G15" s="43">
        <v>0.11354</v>
      </c>
      <c r="I15" s="7">
        <v>0.14605000000000001</v>
      </c>
      <c r="J15" s="7">
        <v>0.15559999999999999</v>
      </c>
      <c r="K15" s="7">
        <v>0.16420000000000001</v>
      </c>
      <c r="L15" s="7">
        <v>0.17615</v>
      </c>
      <c r="M15" s="7">
        <v>0.13492000000000001</v>
      </c>
      <c r="N15" s="7"/>
      <c r="O15" s="7">
        <v>0.12171999999999999</v>
      </c>
      <c r="P15" s="7">
        <v>0.10947999999999999</v>
      </c>
      <c r="Q15" s="7">
        <v>0.10274</v>
      </c>
      <c r="S15" s="7">
        <v>7.7105000000000007E-2</v>
      </c>
      <c r="T15" s="7">
        <v>6.7168000000000005E-2</v>
      </c>
      <c r="U15" s="7">
        <v>5.4976999999999998E-2</v>
      </c>
      <c r="V15" s="7">
        <v>4.8051999999999997E-2</v>
      </c>
      <c r="W15" s="7">
        <v>5.2373000000000003E-2</v>
      </c>
      <c r="Y15" s="7">
        <v>0</v>
      </c>
      <c r="Z15" s="7">
        <v>0</v>
      </c>
      <c r="AC15" s="7">
        <v>9.2518000000000003E-2</v>
      </c>
      <c r="AD15" s="7">
        <v>0.11706999999999999</v>
      </c>
      <c r="AE15" s="7">
        <v>0.12217</v>
      </c>
      <c r="AF15" s="7">
        <v>0.12171</v>
      </c>
      <c r="AG15" s="41">
        <v>0.12188</v>
      </c>
      <c r="BI15" s="14"/>
    </row>
    <row r="16" spans="1:61" x14ac:dyDescent="0.2">
      <c r="A16">
        <v>8</v>
      </c>
      <c r="B16" s="8" t="s">
        <v>41</v>
      </c>
      <c r="C16" s="36"/>
      <c r="D16" s="8"/>
      <c r="E16" s="70">
        <v>0.45479999999999998</v>
      </c>
      <c r="F16" s="57"/>
      <c r="G16" s="43">
        <v>0.56496999999999997</v>
      </c>
      <c r="I16" s="7">
        <v>0.67420000000000002</v>
      </c>
      <c r="J16" s="7">
        <v>0.70387</v>
      </c>
      <c r="K16" s="7">
        <v>0.71430000000000005</v>
      </c>
      <c r="L16" s="7">
        <v>0.73823000000000005</v>
      </c>
      <c r="M16" s="7">
        <v>0.65717999999999999</v>
      </c>
      <c r="N16" s="7"/>
      <c r="O16" s="7">
        <v>0.42725999999999997</v>
      </c>
      <c r="P16" s="7">
        <v>0.40318999999999999</v>
      </c>
      <c r="Q16" s="7">
        <v>0.38995999999999997</v>
      </c>
      <c r="S16" s="7">
        <v>0.22531000000000001</v>
      </c>
      <c r="T16" s="7">
        <v>0.21784000000000001</v>
      </c>
      <c r="U16" s="7">
        <v>0.19800999999999999</v>
      </c>
      <c r="V16" s="7">
        <v>0.18715000000000001</v>
      </c>
      <c r="W16" s="7">
        <v>0.19541</v>
      </c>
      <c r="Y16" s="7">
        <v>0.18243999999999999</v>
      </c>
      <c r="Z16" s="7">
        <v>0.18201999999999999</v>
      </c>
      <c r="AC16" s="7">
        <v>0.50138000000000005</v>
      </c>
      <c r="AD16" s="7">
        <v>0.53222999999999998</v>
      </c>
      <c r="AE16" s="7">
        <v>0.55218999999999996</v>
      </c>
      <c r="AF16" s="7">
        <v>0.54915999999999998</v>
      </c>
      <c r="AG16" s="41">
        <v>0.54352999999999996</v>
      </c>
      <c r="BI16" s="14"/>
    </row>
    <row r="17" spans="1:61" x14ac:dyDescent="0.2">
      <c r="B17" s="8" t="s">
        <v>97</v>
      </c>
      <c r="C17" s="36">
        <v>0.75</v>
      </c>
      <c r="D17" s="8"/>
      <c r="E17" s="70">
        <v>0.52905999999999997</v>
      </c>
      <c r="F17" s="57"/>
      <c r="G17" s="43">
        <v>0.64917000000000002</v>
      </c>
      <c r="I17" s="7">
        <v>0.78481000000000001</v>
      </c>
      <c r="J17" s="7">
        <v>0.81006</v>
      </c>
      <c r="K17" s="7">
        <v>0.83225000000000005</v>
      </c>
      <c r="L17" s="7">
        <v>0.85894000000000004</v>
      </c>
      <c r="M17" s="7">
        <v>0.77505999999999997</v>
      </c>
      <c r="N17" s="7"/>
      <c r="O17" s="7">
        <v>0.50233000000000005</v>
      </c>
      <c r="P17" s="7">
        <v>0.47121000000000002</v>
      </c>
      <c r="Q17" s="7">
        <v>0.45349</v>
      </c>
      <c r="S17" s="7">
        <v>0.27783999999999998</v>
      </c>
      <c r="T17" s="7">
        <v>0.25152999999999998</v>
      </c>
      <c r="U17" s="7">
        <v>0.22033</v>
      </c>
      <c r="V17" s="7">
        <v>0.20268</v>
      </c>
      <c r="W17" s="7">
        <v>0.21375</v>
      </c>
      <c r="Y17" s="7">
        <v>0.18670999999999999</v>
      </c>
      <c r="Z17" s="7">
        <v>0.18698999999999999</v>
      </c>
      <c r="AC17" s="7">
        <v>0.54083000000000003</v>
      </c>
      <c r="AD17" s="7">
        <v>0.62114999999999998</v>
      </c>
      <c r="AE17" s="7">
        <v>0.63614999999999999</v>
      </c>
      <c r="AF17" s="7">
        <v>0.63432999999999995</v>
      </c>
      <c r="AG17" s="41">
        <v>0.63458000000000003</v>
      </c>
      <c r="BI17" s="14"/>
    </row>
    <row r="18" spans="1:61" x14ac:dyDescent="0.2">
      <c r="A18">
        <v>9</v>
      </c>
      <c r="B18" s="8" t="s">
        <v>40</v>
      </c>
      <c r="C18" s="37">
        <v>1.2E-2</v>
      </c>
      <c r="D18" s="8"/>
      <c r="E18" s="70">
        <v>2.1402999999999998E-2</v>
      </c>
      <c r="F18" s="57"/>
      <c r="G18" s="43">
        <v>2.8624E-2</v>
      </c>
      <c r="I18" s="7">
        <v>3.9996999999999998E-2</v>
      </c>
      <c r="J18" s="7">
        <v>4.0618000000000001E-2</v>
      </c>
      <c r="K18" s="7">
        <v>3.9890000000000002E-2</v>
      </c>
      <c r="L18" s="7">
        <v>4.0658E-2</v>
      </c>
      <c r="M18" s="7">
        <v>4.0543999999999997E-2</v>
      </c>
      <c r="N18" s="7"/>
      <c r="O18" s="7">
        <v>2.0996000000000001E-2</v>
      </c>
      <c r="P18" s="7">
        <v>1.746E-2</v>
      </c>
      <c r="Q18" s="7">
        <v>1.5427E-2</v>
      </c>
      <c r="S18" s="7">
        <v>7.241E-3</v>
      </c>
      <c r="T18" s="7">
        <v>8.0928000000000007E-3</v>
      </c>
      <c r="U18" s="7">
        <v>1.4964999999999999E-2</v>
      </c>
      <c r="V18" s="7">
        <v>1.9927E-2</v>
      </c>
      <c r="W18" s="7">
        <v>1.643E-2</v>
      </c>
      <c r="Y18" s="7">
        <v>2.8067000000000002E-2</v>
      </c>
      <c r="Z18" s="7">
        <v>2.9234E-2</v>
      </c>
      <c r="AC18" s="7">
        <v>2.5145000000000001E-2</v>
      </c>
      <c r="AD18" s="7">
        <v>2.7906E-2</v>
      </c>
      <c r="AE18" s="7">
        <v>2.9951999999999999E-2</v>
      </c>
      <c r="AF18" s="7">
        <v>2.9527000000000001E-2</v>
      </c>
      <c r="AG18" s="41">
        <v>2.8815E-2</v>
      </c>
      <c r="BI18" s="14"/>
    </row>
    <row r="19" spans="1:61" x14ac:dyDescent="0.2">
      <c r="A19">
        <v>10</v>
      </c>
      <c r="B19" s="8" t="s">
        <v>42</v>
      </c>
      <c r="C19" s="37">
        <v>5.8299999999999998E-2</v>
      </c>
      <c r="D19" s="8"/>
      <c r="E19" s="70">
        <v>4.9709999999999997E-2</v>
      </c>
      <c r="F19" s="57"/>
      <c r="G19" s="43">
        <v>5.4760999999999997E-2</v>
      </c>
      <c r="I19" s="7">
        <v>0.12531</v>
      </c>
      <c r="J19" s="7">
        <v>0.13658000000000001</v>
      </c>
      <c r="K19" s="7">
        <v>0.14305999999999999</v>
      </c>
      <c r="L19" s="7">
        <v>0.15977</v>
      </c>
      <c r="M19" s="7">
        <v>0.12856000000000001</v>
      </c>
      <c r="N19" s="7"/>
      <c r="O19" s="7">
        <v>4.9657E-2</v>
      </c>
      <c r="P19" s="7">
        <v>4.7771000000000001E-2</v>
      </c>
      <c r="Q19" s="7">
        <v>4.6565000000000002E-2</v>
      </c>
      <c r="S19" s="7">
        <v>3.7356E-2</v>
      </c>
      <c r="T19" s="7">
        <v>3.5601000000000001E-2</v>
      </c>
      <c r="U19" s="7">
        <v>3.2693E-2</v>
      </c>
      <c r="V19" s="7">
        <v>3.1591000000000001E-2</v>
      </c>
      <c r="W19" s="7">
        <v>3.2365999999999999E-2</v>
      </c>
      <c r="Y19" s="7">
        <v>3.0228000000000001E-2</v>
      </c>
      <c r="Z19" s="7">
        <v>3.0001E-2</v>
      </c>
      <c r="AC19" s="7">
        <v>4.9320999999999997E-2</v>
      </c>
      <c r="AD19" s="7">
        <v>5.4086000000000002E-2</v>
      </c>
      <c r="AE19" s="7">
        <v>5.5385999999999998E-2</v>
      </c>
      <c r="AF19" s="7">
        <v>5.5215E-2</v>
      </c>
      <c r="AG19" s="41">
        <v>5.5116999999999999E-2</v>
      </c>
      <c r="BI19" s="14"/>
    </row>
    <row r="20" spans="1:61" x14ac:dyDescent="0.2">
      <c r="A20">
        <v>11</v>
      </c>
      <c r="B20" s="8" t="s">
        <v>43</v>
      </c>
      <c r="C20" s="37">
        <v>0.165614009069281</v>
      </c>
      <c r="D20" s="8"/>
      <c r="E20" s="70">
        <v>5.4361E-2</v>
      </c>
      <c r="F20" s="57"/>
      <c r="G20" s="43">
        <v>5.4074999999999998E-2</v>
      </c>
      <c r="I20" s="7">
        <v>6.4860000000000001E-2</v>
      </c>
      <c r="J20" s="7">
        <v>6.7922999999999997E-2</v>
      </c>
      <c r="K20" s="7">
        <v>6.9036E-2</v>
      </c>
      <c r="L20" s="7">
        <v>7.1004999999999999E-2</v>
      </c>
      <c r="M20" s="7">
        <v>6.3103999999999993E-2</v>
      </c>
      <c r="N20" s="7"/>
      <c r="O20" s="7">
        <v>5.7958000000000003E-2</v>
      </c>
      <c r="P20" s="7">
        <v>5.5558000000000003E-2</v>
      </c>
      <c r="Q20" s="7">
        <v>5.4149999999999997E-2</v>
      </c>
      <c r="S20" s="7">
        <v>4.9428E-2</v>
      </c>
      <c r="T20" s="7">
        <v>4.4024000000000001E-2</v>
      </c>
      <c r="U20" s="7">
        <v>3.9586000000000003E-2</v>
      </c>
      <c r="V20" s="7">
        <v>3.7405000000000001E-2</v>
      </c>
      <c r="W20" s="7">
        <v>3.9071000000000002E-2</v>
      </c>
      <c r="Y20" s="7">
        <v>3.0012E-2</v>
      </c>
      <c r="Z20" s="7">
        <v>2.9930999999999999E-2</v>
      </c>
      <c r="AC20" s="7">
        <v>5.3085E-2</v>
      </c>
      <c r="AD20" s="7">
        <v>5.4699999999999999E-2</v>
      </c>
      <c r="AE20" s="7">
        <v>5.6182000000000003E-2</v>
      </c>
      <c r="AF20" s="7">
        <v>5.5848000000000002E-2</v>
      </c>
      <c r="AG20" s="41">
        <v>5.5532999999999999E-2</v>
      </c>
      <c r="BI20" s="14"/>
    </row>
    <row r="21" spans="1:61" x14ac:dyDescent="0.2">
      <c r="A21">
        <v>12</v>
      </c>
      <c r="B21" s="8" t="s">
        <v>87</v>
      </c>
      <c r="C21" s="37">
        <v>0.25729999999999997</v>
      </c>
      <c r="D21" s="8"/>
      <c r="E21" s="70">
        <v>0.20946999999999999</v>
      </c>
      <c r="F21" s="57"/>
      <c r="G21" s="43">
        <v>0.22631000000000001</v>
      </c>
      <c r="I21" s="7">
        <v>0.21778</v>
      </c>
      <c r="J21" s="7">
        <v>0.25800000000000001</v>
      </c>
      <c r="K21" s="7">
        <v>0.27401999999999999</v>
      </c>
      <c r="L21" s="7">
        <v>0.27493000000000001</v>
      </c>
      <c r="M21" s="7">
        <v>0.27727000000000002</v>
      </c>
      <c r="N21" s="7"/>
      <c r="O21" s="7">
        <v>0.29171000000000002</v>
      </c>
      <c r="P21" s="7">
        <v>0.23654</v>
      </c>
      <c r="Q21" s="7">
        <v>0.20483999999999999</v>
      </c>
      <c r="S21" s="7">
        <v>0.20288</v>
      </c>
      <c r="T21" s="7">
        <v>0.17512</v>
      </c>
      <c r="U21" s="7">
        <v>9.8438999999999999E-2</v>
      </c>
      <c r="V21" s="7">
        <v>7.0763000000000006E-2</v>
      </c>
      <c r="W21" s="7">
        <v>9.1042999999999999E-2</v>
      </c>
      <c r="Y21" s="7" t="s">
        <v>24</v>
      </c>
      <c r="Z21" s="7">
        <v>0.11022999999999999</v>
      </c>
      <c r="AC21" s="7">
        <v>0.19089</v>
      </c>
      <c r="AD21" s="7">
        <v>0.22136</v>
      </c>
      <c r="AE21" s="7">
        <v>0.25745000000000001</v>
      </c>
      <c r="AF21" s="7">
        <v>0.25220999999999999</v>
      </c>
      <c r="AG21" s="41">
        <v>0.23962</v>
      </c>
    </row>
    <row r="22" spans="1:61" x14ac:dyDescent="0.2">
      <c r="B22" t="s">
        <v>10</v>
      </c>
      <c r="E22" s="70">
        <v>9.5311999999999994E-2</v>
      </c>
      <c r="F22" s="57"/>
      <c r="G22" s="43">
        <v>0.12375</v>
      </c>
      <c r="I22" s="7">
        <v>0.10125000000000001</v>
      </c>
      <c r="J22" s="7">
        <v>0.10063</v>
      </c>
      <c r="K22" s="7">
        <v>0.1</v>
      </c>
      <c r="L22" s="7">
        <v>9.6250000000000002E-2</v>
      </c>
      <c r="M22" s="7">
        <v>8.2811999999999997E-2</v>
      </c>
      <c r="N22" s="7"/>
      <c r="O22" s="7">
        <v>8.5938000000000001E-2</v>
      </c>
      <c r="P22" s="7">
        <v>8.7938000000000002E-2</v>
      </c>
      <c r="Q22" s="7">
        <v>8.8938000000000003E-2</v>
      </c>
      <c r="S22" s="7">
        <v>0.111</v>
      </c>
      <c r="T22" s="7">
        <v>0.11516</v>
      </c>
      <c r="U22" s="7">
        <v>0.12031</v>
      </c>
      <c r="V22" s="7">
        <v>0.12359000000000001</v>
      </c>
      <c r="W22" s="7">
        <v>0.12125</v>
      </c>
      <c r="Y22" s="7">
        <v>9.1873000000000007E-3</v>
      </c>
      <c r="Z22" s="7">
        <v>9.1873000000000007E-3</v>
      </c>
      <c r="AC22" s="7">
        <v>9.5097000000000001E-2</v>
      </c>
      <c r="AD22" s="7">
        <v>9.1874999999999998E-2</v>
      </c>
      <c r="AE22" s="7">
        <v>9.1194999999999998E-2</v>
      </c>
      <c r="AF22" s="7">
        <v>9.1194999999999998E-2</v>
      </c>
      <c r="AG22" s="41">
        <v>9.1194999999999998E-2</v>
      </c>
    </row>
    <row r="23" spans="1:61" x14ac:dyDescent="0.2">
      <c r="B23" t="s">
        <v>11</v>
      </c>
      <c r="E23" s="70">
        <v>0.92196999999999996</v>
      </c>
      <c r="F23" s="57"/>
      <c r="G23" s="43">
        <v>0.89375000000000004</v>
      </c>
      <c r="I23" s="7">
        <v>0.76781999999999995</v>
      </c>
      <c r="J23" s="7">
        <v>0.76465000000000005</v>
      </c>
      <c r="K23" s="7">
        <v>0.76146999999999998</v>
      </c>
      <c r="L23" s="7">
        <v>0.75012000000000001</v>
      </c>
      <c r="M23" s="7">
        <v>0.76561999999999997</v>
      </c>
      <c r="N23" s="7"/>
      <c r="O23" s="7">
        <v>0.9335</v>
      </c>
      <c r="P23" s="7">
        <v>0.93935999999999997</v>
      </c>
      <c r="Q23" s="7">
        <v>0.94213999999999998</v>
      </c>
      <c r="S23" s="7">
        <v>0.98453999999999997</v>
      </c>
      <c r="T23" s="7">
        <v>0.98938000000000004</v>
      </c>
      <c r="U23" s="7">
        <v>0.99370999999999998</v>
      </c>
      <c r="V23" s="7">
        <v>0.99570000000000003</v>
      </c>
      <c r="W23" s="7">
        <v>0.99453000000000003</v>
      </c>
      <c r="Y23" s="7">
        <v>0.99529000000000001</v>
      </c>
      <c r="Z23" s="7">
        <v>0.99529000000000001</v>
      </c>
      <c r="AC23" s="7">
        <v>0.91437000000000002</v>
      </c>
      <c r="AD23" s="7">
        <v>0.89763999999999999</v>
      </c>
      <c r="AE23" s="7">
        <v>0.89503999999999995</v>
      </c>
      <c r="AF23" s="7">
        <v>0.89503999999999995</v>
      </c>
      <c r="AG23" s="41">
        <v>0.89503999999999995</v>
      </c>
    </row>
    <row r="24" spans="1:61" x14ac:dyDescent="0.2">
      <c r="B24" s="9" t="s">
        <v>23</v>
      </c>
      <c r="C24" s="9"/>
      <c r="D24" s="9"/>
      <c r="E24" s="70">
        <v>1.3229</v>
      </c>
      <c r="F24" s="57"/>
      <c r="G24" s="43">
        <v>1.2926</v>
      </c>
      <c r="I24" s="7">
        <v>1.0763</v>
      </c>
      <c r="J24" s="7">
        <v>1.0696000000000001</v>
      </c>
      <c r="K24" s="7">
        <v>1.0638000000000001</v>
      </c>
      <c r="L24" s="7">
        <v>1.0230999999999999</v>
      </c>
      <c r="M24" s="7">
        <v>1.1460999999999999</v>
      </c>
      <c r="N24" s="7"/>
      <c r="O24" s="7">
        <v>1.3169</v>
      </c>
      <c r="P24" s="7">
        <v>1.3475999999999999</v>
      </c>
      <c r="Q24" s="7">
        <v>1.3629</v>
      </c>
      <c r="S24" s="7">
        <v>1.5398000000000001</v>
      </c>
      <c r="T24" s="7">
        <v>1.5984</v>
      </c>
      <c r="U24" s="7">
        <v>1.6698999999999999</v>
      </c>
      <c r="V24" s="7">
        <v>1.7155</v>
      </c>
      <c r="W24" s="7">
        <v>1.6829000000000001</v>
      </c>
      <c r="Y24" s="7">
        <v>0.99529000000000001</v>
      </c>
      <c r="Z24" s="7">
        <v>0.99529000000000001</v>
      </c>
      <c r="AC24" s="7">
        <v>1.3199000000000001</v>
      </c>
      <c r="AD24" s="7">
        <v>1.2751999999999999</v>
      </c>
      <c r="AE24" s="7">
        <v>1.2658</v>
      </c>
      <c r="AF24" s="7">
        <v>1.2658</v>
      </c>
      <c r="AG24" s="41">
        <v>1.2658</v>
      </c>
    </row>
    <row r="25" spans="1:61" x14ac:dyDescent="0.2">
      <c r="B25" s="9" t="s">
        <v>37</v>
      </c>
      <c r="C25" s="9"/>
      <c r="D25" s="9" t="s">
        <v>38</v>
      </c>
      <c r="E25" s="70">
        <v>0.80517000000000005</v>
      </c>
      <c r="F25" s="57"/>
      <c r="G25" s="43">
        <v>0.71394000000000002</v>
      </c>
      <c r="I25" s="7">
        <v>0.97987000000000002</v>
      </c>
      <c r="J25" s="7">
        <v>0.89166000000000001</v>
      </c>
      <c r="K25" s="7">
        <v>0.79061000000000003</v>
      </c>
      <c r="L25" s="7">
        <v>0.82271000000000005</v>
      </c>
      <c r="M25" s="7">
        <v>0.79208999999999996</v>
      </c>
      <c r="N25" s="7"/>
      <c r="O25" s="7">
        <v>0.71040000000000003</v>
      </c>
      <c r="P25" s="7">
        <v>0.81371000000000004</v>
      </c>
      <c r="Q25" s="7">
        <v>0.92505000000000004</v>
      </c>
      <c r="S25" s="7">
        <v>0.90008999999999995</v>
      </c>
      <c r="T25" s="7">
        <v>1.1319999999999999</v>
      </c>
      <c r="U25" s="7">
        <v>1.5004</v>
      </c>
      <c r="V25" s="7">
        <v>2.0230000000000001</v>
      </c>
      <c r="W25" s="7">
        <v>1.9337</v>
      </c>
      <c r="Y25" s="7">
        <v>5.5537000000000001</v>
      </c>
      <c r="Z25" s="7">
        <v>7.4842000000000004</v>
      </c>
      <c r="AC25" s="7">
        <v>1.1889000000000001</v>
      </c>
      <c r="AD25" s="7">
        <v>0.78188000000000002</v>
      </c>
      <c r="AE25" s="7">
        <v>0.74136000000000002</v>
      </c>
      <c r="AF25" s="7">
        <v>0.75885999999999998</v>
      </c>
      <c r="AG25" s="41">
        <v>0.73541000000000001</v>
      </c>
    </row>
    <row r="26" spans="1:61" x14ac:dyDescent="0.2">
      <c r="B26" s="9" t="s">
        <v>25</v>
      </c>
      <c r="C26" s="9"/>
      <c r="D26" s="9" t="s">
        <v>27</v>
      </c>
      <c r="E26" s="70">
        <v>0.40095999999999998</v>
      </c>
      <c r="F26" s="57"/>
      <c r="G26" s="43">
        <v>0.39884999999999998</v>
      </c>
      <c r="I26" s="7">
        <v>0.30847000000000002</v>
      </c>
      <c r="J26" s="7">
        <v>0.30499999999999999</v>
      </c>
      <c r="K26" s="7">
        <v>0.30259999999999998</v>
      </c>
      <c r="L26" s="7">
        <v>0.27301999999999998</v>
      </c>
      <c r="M26" s="7">
        <v>0.3805</v>
      </c>
      <c r="N26" s="7"/>
      <c r="O26" s="7">
        <v>0.38345000000000001</v>
      </c>
      <c r="P26" s="7">
        <v>0.40823999999999999</v>
      </c>
      <c r="Q26" s="7">
        <v>0.42077999999999999</v>
      </c>
      <c r="S26" s="7">
        <v>0.55518999999999996</v>
      </c>
      <c r="T26" s="7">
        <v>0.60899000000000003</v>
      </c>
      <c r="U26" s="7">
        <v>0.67623</v>
      </c>
      <c r="V26" s="7">
        <v>0.71977999999999998</v>
      </c>
      <c r="W26" s="7">
        <v>0.68842000000000003</v>
      </c>
      <c r="Y26" s="7" t="s">
        <v>24</v>
      </c>
      <c r="Z26" s="7" t="s">
        <v>24</v>
      </c>
      <c r="AC26" s="7">
        <v>0.39868999999999999</v>
      </c>
      <c r="AD26" s="7">
        <v>0.37758999999999998</v>
      </c>
      <c r="AE26" s="7">
        <v>0.37075000000000002</v>
      </c>
      <c r="AF26" s="7">
        <v>0.37075000000000002</v>
      </c>
      <c r="AG26" s="41">
        <v>0.37075000000000002</v>
      </c>
    </row>
    <row r="27" spans="1:61" x14ac:dyDescent="0.2">
      <c r="B27" s="9" t="s">
        <v>26</v>
      </c>
      <c r="C27" s="9"/>
      <c r="D27" s="9" t="s">
        <v>28</v>
      </c>
      <c r="E27" s="70">
        <v>0.88090000000000002</v>
      </c>
      <c r="F27" s="57"/>
      <c r="G27" s="43">
        <v>0.87856000000000001</v>
      </c>
      <c r="I27" s="7">
        <v>0.88061</v>
      </c>
      <c r="J27" s="7">
        <v>0.88022999999999996</v>
      </c>
      <c r="K27" s="7">
        <v>0.87887000000000004</v>
      </c>
      <c r="L27" s="7">
        <v>0.88805999999999996</v>
      </c>
      <c r="M27" s="7">
        <v>0.83962999999999999</v>
      </c>
      <c r="N27" s="7"/>
      <c r="O27" s="7">
        <v>0.88126000000000004</v>
      </c>
      <c r="P27" s="7">
        <v>0.88071999999999995</v>
      </c>
      <c r="Q27" s="7">
        <v>0.88080999999999998</v>
      </c>
      <c r="S27" s="7">
        <v>0.88156000000000001</v>
      </c>
      <c r="T27" s="7">
        <v>0.88036999999999999</v>
      </c>
      <c r="U27" s="7">
        <v>0.88061</v>
      </c>
      <c r="V27" s="7">
        <v>0.88027</v>
      </c>
      <c r="W27" s="7">
        <v>0.88175000000000003</v>
      </c>
      <c r="Y27" s="7" t="s">
        <v>24</v>
      </c>
      <c r="Z27" s="7" t="s">
        <v>24</v>
      </c>
      <c r="AC27" s="7">
        <v>0.91995000000000005</v>
      </c>
      <c r="AD27" s="7">
        <v>0.87944999999999995</v>
      </c>
      <c r="AE27" s="7">
        <v>0.87951000000000001</v>
      </c>
      <c r="AF27" s="7">
        <v>0.87951000000000001</v>
      </c>
      <c r="AG27" s="41">
        <v>0.87951000000000001</v>
      </c>
    </row>
    <row r="28" spans="1:61" x14ac:dyDescent="0.2">
      <c r="B28" s="9" t="s">
        <v>36</v>
      </c>
      <c r="C28" s="9"/>
      <c r="D28" s="9" t="s">
        <v>29</v>
      </c>
      <c r="E28" s="70">
        <v>2.1968999999999999</v>
      </c>
      <c r="F28" s="57"/>
      <c r="G28" s="43">
        <v>2.2027999999999999</v>
      </c>
      <c r="I28" s="7">
        <v>2.8548</v>
      </c>
      <c r="J28" s="7">
        <v>2.8860000000000001</v>
      </c>
      <c r="K28" s="7">
        <v>2.9043999999999999</v>
      </c>
      <c r="L28" s="7">
        <v>3.2528000000000001</v>
      </c>
      <c r="M28" s="7">
        <v>2.2067000000000001</v>
      </c>
      <c r="N28" s="7"/>
      <c r="O28" s="7">
        <v>2.2982</v>
      </c>
      <c r="P28" s="7">
        <v>2.1574</v>
      </c>
      <c r="Q28" s="7">
        <v>2.0933000000000002</v>
      </c>
      <c r="S28" s="7">
        <v>1.5878000000000001</v>
      </c>
      <c r="T28" s="7">
        <v>1.4456</v>
      </c>
      <c r="U28" s="7">
        <v>1.3022</v>
      </c>
      <c r="V28" s="7">
        <v>1.2230000000000001</v>
      </c>
      <c r="W28" s="7">
        <v>1.2807999999999999</v>
      </c>
      <c r="Y28" s="7" t="s">
        <v>24</v>
      </c>
      <c r="Z28" s="7" t="s">
        <v>24</v>
      </c>
      <c r="AC28" s="7">
        <v>2.3073999999999999</v>
      </c>
      <c r="AD28" s="7">
        <v>2.3290999999999999</v>
      </c>
      <c r="AE28" s="7">
        <v>2.3723000000000001</v>
      </c>
      <c r="AF28" s="7">
        <v>2.3723000000000001</v>
      </c>
      <c r="AG28" s="41">
        <v>2.3723000000000001</v>
      </c>
    </row>
    <row r="29" spans="1:61" ht="32" x14ac:dyDescent="0.2">
      <c r="B29" s="9" t="s">
        <v>31</v>
      </c>
      <c r="C29" s="9"/>
      <c r="D29" s="10" t="s">
        <v>32</v>
      </c>
      <c r="E29" s="70">
        <v>7.8332E-4</v>
      </c>
      <c r="F29" s="57"/>
      <c r="G29" s="43">
        <v>-8.3040999999999996E-4</v>
      </c>
      <c r="I29" s="7">
        <v>7.8918E-4</v>
      </c>
      <c r="J29" s="7">
        <v>-4.4289999999999998E-4</v>
      </c>
      <c r="K29" s="7">
        <v>-3.6240000000000003E-4</v>
      </c>
      <c r="L29" s="7">
        <v>-2.0301999999999999E-4</v>
      </c>
      <c r="M29" s="7">
        <v>1.1794999999999999E-4</v>
      </c>
      <c r="N29" s="7"/>
      <c r="O29" s="7">
        <v>5.0173000000000004E-4</v>
      </c>
      <c r="P29" s="11">
        <v>5.4299999999999998E-5</v>
      </c>
      <c r="Q29" s="7">
        <v>4.9262999999999998E-4</v>
      </c>
      <c r="S29" s="7">
        <v>9.5093E-4</v>
      </c>
      <c r="T29" s="7">
        <v>2.4073000000000001E-4</v>
      </c>
      <c r="U29" s="7">
        <v>7.0211999999999998E-4</v>
      </c>
      <c r="V29" s="11">
        <v>4.2200000000000003E-6</v>
      </c>
      <c r="W29" s="7">
        <v>8.4020999999999998E-4</v>
      </c>
      <c r="Y29" s="7">
        <v>5.7010000000000003E-3</v>
      </c>
      <c r="Z29" s="7">
        <v>5.7010000000000003E-3</v>
      </c>
      <c r="AC29" s="7">
        <v>1.6191000000000001E-3</v>
      </c>
      <c r="AD29" s="7">
        <v>-3.7709000000000001E-4</v>
      </c>
      <c r="AE29" s="7">
        <v>-5.6734999999999999E-4</v>
      </c>
      <c r="AF29" s="7">
        <v>-5.6734999999999999E-4</v>
      </c>
      <c r="AG29" s="41">
        <v>-5.6734999999999999E-4</v>
      </c>
    </row>
    <row r="30" spans="1:61" ht="32" x14ac:dyDescent="0.2">
      <c r="B30" s="9" t="s">
        <v>30</v>
      </c>
      <c r="C30" s="9"/>
      <c r="D30" s="10" t="s">
        <v>33</v>
      </c>
      <c r="E30" s="70">
        <v>1.1277000000000001E-4</v>
      </c>
      <c r="F30" s="57"/>
      <c r="G30" s="43">
        <v>-6.0543999999999995E-4</v>
      </c>
      <c r="I30" s="7">
        <v>-1.7980000000000001E-4</v>
      </c>
      <c r="J30" s="7">
        <v>6.6856000000000001E-4</v>
      </c>
      <c r="K30" s="7">
        <v>-7.6869000000000004E-4</v>
      </c>
      <c r="L30" s="7">
        <v>8.2626999999999996E-3</v>
      </c>
      <c r="M30" s="7">
        <v>-4.8687999999999997E-4</v>
      </c>
      <c r="N30" s="7"/>
      <c r="O30" s="7">
        <v>7.5458000000000003E-4</v>
      </c>
      <c r="P30" s="7">
        <v>6.6640999999999998E-4</v>
      </c>
      <c r="Q30" s="7">
        <v>3.1986999999999999E-4</v>
      </c>
      <c r="S30" s="7">
        <v>6.0952999999999995E-4</v>
      </c>
      <c r="T30" s="7">
        <v>1.3002000000000001E-4</v>
      </c>
      <c r="U30" s="11">
        <v>-9.5400000000000001E-5</v>
      </c>
      <c r="V30" s="7">
        <v>2.6301999999999999E-4</v>
      </c>
      <c r="W30" s="7">
        <v>9.0669999999999998E-4</v>
      </c>
      <c r="Y30" s="7" t="s">
        <v>24</v>
      </c>
      <c r="Z30" s="7" t="s">
        <v>24</v>
      </c>
      <c r="AC30" s="7">
        <v>0.16195000000000001</v>
      </c>
      <c r="AD30" s="7">
        <v>-1.7212999999999999E-4</v>
      </c>
      <c r="AE30" s="11">
        <v>7.4900000000000005E-5</v>
      </c>
      <c r="AF30" s="11">
        <v>7.4900000000000005E-5</v>
      </c>
      <c r="AG30" s="11">
        <v>7.4900000000000005E-5</v>
      </c>
    </row>
    <row r="31" spans="1:61" x14ac:dyDescent="0.2">
      <c r="B31" s="9" t="s">
        <v>39</v>
      </c>
      <c r="C31" s="9"/>
      <c r="D31" s="10"/>
      <c r="E31" s="71">
        <f t="shared" ref="E31" si="0">E7/(E26-E7*E22)</f>
        <v>2.7752772249649813</v>
      </c>
      <c r="F31" s="57"/>
      <c r="G31" s="25">
        <f t="shared" ref="G31" si="1">G7/(G26-G7*G22)</f>
        <v>3.0350060355233661</v>
      </c>
      <c r="I31" s="25">
        <f t="shared" ref="I31" si="2">I7/(I26-I7*I22)</f>
        <v>4.0114874413092032</v>
      </c>
    </row>
    <row r="32" spans="1:61" x14ac:dyDescent="0.2">
      <c r="B32" s="9" t="s">
        <v>104</v>
      </c>
      <c r="E32" s="72"/>
      <c r="F32" s="57"/>
      <c r="G32" s="61"/>
      <c r="H32" s="61"/>
    </row>
    <row r="33" spans="2:9" s="6" customFormat="1" ht="272" customHeight="1" x14ac:dyDescent="0.2">
      <c r="B33" s="5" t="s">
        <v>13</v>
      </c>
      <c r="D33" s="6" t="s">
        <v>34</v>
      </c>
      <c r="E33" s="64"/>
      <c r="G33" s="6" t="s">
        <v>117</v>
      </c>
      <c r="I33" s="5"/>
    </row>
  </sheetData>
  <conditionalFormatting sqref="BI9:BI20">
    <cfRule type="colorScale" priority="15">
      <colorScale>
        <cfvo type="min"/>
        <cfvo type="percentile" val="50"/>
        <cfvo type="max"/>
        <color rgb="FF63BE7B"/>
        <color rgb="FFFFEB84"/>
        <color rgb="FFF8696B"/>
      </colorScale>
    </cfRule>
  </conditionalFormatting>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9"/>
  <sheetViews>
    <sheetView zoomScale="116" zoomScaleNormal="125" zoomScalePageLayoutView="125" workbookViewId="0">
      <pane ySplit="1" topLeftCell="A80" activePane="bottomLeft" state="frozen"/>
      <selection activeCell="H1" sqref="H1"/>
      <selection pane="bottomLeft" activeCell="G15" sqref="G15"/>
    </sheetView>
  </sheetViews>
  <sheetFormatPr baseColWidth="10" defaultColWidth="8.83203125" defaultRowHeight="15" x14ac:dyDescent="0.2"/>
  <cols>
    <col min="1" max="1" width="8.83203125" style="16"/>
    <col min="2" max="2" width="14" style="16" customWidth="1"/>
    <col min="3" max="3" width="12.83203125" style="16" bestFit="1" customWidth="1"/>
    <col min="4" max="6" width="8.83203125" style="16"/>
    <col min="7" max="7" width="26.1640625" style="16" customWidth="1"/>
    <col min="8" max="16384" width="8.83203125" style="16"/>
  </cols>
  <sheetData>
    <row r="1" spans="2:21" x14ac:dyDescent="0.2">
      <c r="C1" s="17" t="s">
        <v>51</v>
      </c>
      <c r="D1" s="17" t="s">
        <v>52</v>
      </c>
      <c r="E1" s="17" t="s">
        <v>53</v>
      </c>
      <c r="F1" s="31" t="s">
        <v>90</v>
      </c>
      <c r="G1" s="17" t="s">
        <v>55</v>
      </c>
      <c r="H1" s="17" t="s">
        <v>56</v>
      </c>
      <c r="I1" s="17" t="s">
        <v>57</v>
      </c>
    </row>
    <row r="2" spans="2:21" x14ac:dyDescent="0.2">
      <c r="B2" s="80" t="s">
        <v>70</v>
      </c>
      <c r="C2" s="80"/>
      <c r="D2" s="80"/>
      <c r="E2" s="80"/>
      <c r="F2" s="80"/>
      <c r="G2" s="80"/>
      <c r="H2" s="80"/>
      <c r="I2" s="80"/>
    </row>
    <row r="3" spans="2:21" x14ac:dyDescent="0.2">
      <c r="C3" s="30" t="s">
        <v>51</v>
      </c>
      <c r="D3" s="30" t="s">
        <v>52</v>
      </c>
      <c r="E3" s="30" t="s">
        <v>109</v>
      </c>
      <c r="F3" s="30" t="s">
        <v>90</v>
      </c>
    </row>
    <row r="4" spans="2:21" ht="16" x14ac:dyDescent="0.2">
      <c r="B4" s="18" t="s">
        <v>60</v>
      </c>
      <c r="C4" s="19">
        <v>1</v>
      </c>
      <c r="D4" s="19">
        <v>1</v>
      </c>
      <c r="E4" s="19">
        <v>1</v>
      </c>
      <c r="F4">
        <v>2.1989666666666667</v>
      </c>
      <c r="H4" s="16" t="s">
        <v>71</v>
      </c>
    </row>
    <row r="5" spans="2:21" ht="16" x14ac:dyDescent="0.2">
      <c r="B5" s="18" t="s">
        <v>61</v>
      </c>
      <c r="C5" s="19">
        <v>0.86968816735436671</v>
      </c>
      <c r="D5" s="19">
        <v>0.98518600000000001</v>
      </c>
      <c r="E5" s="19">
        <v>0.95747700000000002</v>
      </c>
      <c r="F5">
        <v>2.5716666666666668</v>
      </c>
      <c r="H5" s="21">
        <f t="shared" ref="H5:H13" si="0">C5/C4-1</f>
        <v>-0.13031183264563329</v>
      </c>
      <c r="I5" s="20"/>
    </row>
    <row r="6" spans="2:21" ht="16" x14ac:dyDescent="0.2">
      <c r="B6" s="18" t="s">
        <v>62</v>
      </c>
      <c r="C6" s="19">
        <v>0.74423705659267603</v>
      </c>
      <c r="D6" s="19">
        <v>0.96176899999999999</v>
      </c>
      <c r="E6" s="19">
        <v>0.91311699999999996</v>
      </c>
      <c r="F6">
        <v>3.4781666666666666</v>
      </c>
      <c r="H6" s="21">
        <f t="shared" si="0"/>
        <v>-0.14424838174275612</v>
      </c>
      <c r="I6" s="20"/>
    </row>
    <row r="7" spans="2:21" ht="16" x14ac:dyDescent="0.2">
      <c r="B7" s="18" t="s">
        <v>63</v>
      </c>
      <c r="C7" s="19">
        <v>0.6309429946483297</v>
      </c>
      <c r="D7" s="19">
        <v>0.94377200000000006</v>
      </c>
      <c r="E7" s="19">
        <v>0.84837399999999996</v>
      </c>
      <c r="F7">
        <v>3.2157</v>
      </c>
      <c r="H7" s="21">
        <f t="shared" si="0"/>
        <v>-0.15222846126883016</v>
      </c>
      <c r="I7" s="20"/>
    </row>
    <row r="8" spans="2:21" ht="16" x14ac:dyDescent="0.2">
      <c r="B8" s="18" t="s">
        <v>64</v>
      </c>
      <c r="C8" s="19">
        <v>0.66920861719557767</v>
      </c>
      <c r="D8" s="19">
        <v>0.91185400000000005</v>
      </c>
      <c r="E8" s="19">
        <v>0.79056999999999999</v>
      </c>
      <c r="F8">
        <v>4.0223000000000004</v>
      </c>
      <c r="H8" s="21">
        <f t="shared" si="0"/>
        <v>6.0648304001815756E-2</v>
      </c>
      <c r="I8" s="20"/>
    </row>
    <row r="9" spans="2:21" ht="16" x14ac:dyDescent="0.2">
      <c r="B9" s="18" t="s">
        <v>65</v>
      </c>
      <c r="C9" s="19">
        <v>0.46247507378976382</v>
      </c>
      <c r="D9" s="19">
        <v>0.85424999999999995</v>
      </c>
      <c r="E9" s="19">
        <v>0.72715700000000005</v>
      </c>
      <c r="F9">
        <v>7.4237666666666664</v>
      </c>
      <c r="H9" s="21">
        <f t="shared" si="0"/>
        <v>-0.30892241685733635</v>
      </c>
      <c r="I9" s="20"/>
    </row>
    <row r="10" spans="2:21" ht="16" x14ac:dyDescent="0.2">
      <c r="B10" s="18" t="s">
        <v>66</v>
      </c>
      <c r="C10" s="19">
        <v>0.36816237241583688</v>
      </c>
      <c r="D10" s="19">
        <v>0.78023100000000001</v>
      </c>
      <c r="E10" s="19">
        <v>0.65542199999999995</v>
      </c>
      <c r="F10">
        <v>6.1850999999999994</v>
      </c>
      <c r="H10" s="21">
        <f t="shared" si="0"/>
        <v>-0.20393034504774299</v>
      </c>
      <c r="I10" s="20"/>
    </row>
    <row r="11" spans="2:21" ht="16" x14ac:dyDescent="0.2">
      <c r="B11" s="18" t="s">
        <v>67</v>
      </c>
      <c r="C11" s="19">
        <v>0.50368776841956642</v>
      </c>
      <c r="D11" s="19">
        <v>0.74163199999999996</v>
      </c>
      <c r="E11" s="19">
        <v>0.651949</v>
      </c>
      <c r="F11">
        <v>4.704533333333333</v>
      </c>
      <c r="H11" s="21">
        <f t="shared" si="0"/>
        <v>0.36811311029540672</v>
      </c>
      <c r="I11" s="20"/>
    </row>
    <row r="12" spans="2:21" ht="16" x14ac:dyDescent="0.2">
      <c r="B12" s="18" t="s">
        <v>68</v>
      </c>
      <c r="C12" s="19">
        <v>0.65110278621422146</v>
      </c>
      <c r="D12" s="19">
        <v>0.73218899999999998</v>
      </c>
      <c r="E12" s="19">
        <v>0.66704300000000005</v>
      </c>
      <c r="F12">
        <v>3.2250999999999999</v>
      </c>
      <c r="H12" s="21">
        <f t="shared" si="0"/>
        <v>0.2926714266999233</v>
      </c>
      <c r="I12" s="20"/>
    </row>
    <row r="13" spans="2:21" ht="16" x14ac:dyDescent="0.2">
      <c r="B13" s="18" t="s">
        <v>69</v>
      </c>
      <c r="C13" s="19">
        <v>0.64051980444461964</v>
      </c>
      <c r="D13" s="19">
        <v>0.72340400000000005</v>
      </c>
      <c r="E13" s="19">
        <v>0.64934499999999995</v>
      </c>
      <c r="F13">
        <v>2.6735666666666664</v>
      </c>
      <c r="H13" s="21">
        <f t="shared" si="0"/>
        <v>-1.6253934084870969E-2</v>
      </c>
      <c r="I13" s="20"/>
    </row>
    <row r="14" spans="2:21" ht="16" x14ac:dyDescent="0.2">
      <c r="B14" s="40" t="s">
        <v>93</v>
      </c>
      <c r="C14" s="41">
        <f>MAX(C4:C13)-MIN(C4:C13)</f>
        <v>0.63183762758416306</v>
      </c>
      <c r="D14" s="41">
        <f t="shared" ref="D14" si="1">MAX(D4:D13)-MIN(D4:D13)</f>
        <v>0.27659599999999995</v>
      </c>
      <c r="E14" s="42">
        <f t="shared" ref="E14" si="2">MAX(E4:E13)-MIN(E4:E13)</f>
        <v>0.35065500000000005</v>
      </c>
      <c r="F14" s="41">
        <f t="shared" ref="F14" si="3">MAX(F4:F13)-MIN(F4:F13)</f>
        <v>5.2248000000000001</v>
      </c>
    </row>
    <row r="15" spans="2:21" ht="16" x14ac:dyDescent="0.2">
      <c r="S15" s="7"/>
      <c r="T15" s="12"/>
      <c r="U15" s="7"/>
    </row>
    <row r="16" spans="2:21" ht="41" customHeight="1" x14ac:dyDescent="0.2">
      <c r="B16" s="83" t="s">
        <v>96</v>
      </c>
      <c r="C16" s="83"/>
      <c r="D16" s="83"/>
      <c r="E16" s="83"/>
      <c r="F16" s="83"/>
      <c r="G16" s="83"/>
      <c r="H16" s="83"/>
      <c r="I16" s="83"/>
      <c r="J16" s="83"/>
      <c r="K16" s="83"/>
      <c r="L16" s="83"/>
      <c r="M16" s="83"/>
      <c r="N16" s="83"/>
      <c r="O16" s="83"/>
      <c r="P16" s="83"/>
      <c r="Q16" s="83"/>
      <c r="R16" s="83"/>
      <c r="S16" s="83"/>
    </row>
    <row r="17" spans="1:9" ht="19" x14ac:dyDescent="0.25">
      <c r="A17" s="75" t="s">
        <v>73</v>
      </c>
    </row>
    <row r="18" spans="1:9" x14ac:dyDescent="0.2">
      <c r="B18" s="81" t="s">
        <v>115</v>
      </c>
      <c r="C18" s="82"/>
      <c r="D18" s="82"/>
      <c r="E18" s="82"/>
      <c r="F18" s="82"/>
      <c r="G18" s="82"/>
      <c r="H18" s="82"/>
      <c r="I18" s="82"/>
    </row>
    <row r="19" spans="1:9" x14ac:dyDescent="0.2">
      <c r="A19" s="20"/>
      <c r="C19" s="16" t="s">
        <v>50</v>
      </c>
      <c r="D19" s="16" t="s">
        <v>58</v>
      </c>
      <c r="E19" s="16" t="s">
        <v>59</v>
      </c>
      <c r="F19" s="16" t="s">
        <v>54</v>
      </c>
      <c r="G19" s="73" t="s">
        <v>123</v>
      </c>
      <c r="H19" s="29"/>
      <c r="I19" s="29"/>
    </row>
    <row r="20" spans="1:9" ht="16" x14ac:dyDescent="0.2">
      <c r="B20" s="18" t="s">
        <v>60</v>
      </c>
      <c r="C20" s="7">
        <v>1</v>
      </c>
      <c r="D20" s="7">
        <v>1</v>
      </c>
      <c r="E20" s="7">
        <v>1</v>
      </c>
      <c r="F20" s="7">
        <v>0.54107000000000005</v>
      </c>
      <c r="G20" s="74">
        <v>0</v>
      </c>
      <c r="H20" s="7" t="s">
        <v>94</v>
      </c>
      <c r="I20" s="7"/>
    </row>
    <row r="21" spans="1:9" ht="16" x14ac:dyDescent="0.2">
      <c r="B21" s="18" t="s">
        <v>61</v>
      </c>
      <c r="C21" s="7">
        <v>0.86968000000000001</v>
      </c>
      <c r="D21" s="7">
        <v>0.88829999999999998</v>
      </c>
      <c r="E21" s="7">
        <v>0.79313</v>
      </c>
      <c r="F21" s="7">
        <v>0.74724999999999997</v>
      </c>
      <c r="G21" s="74">
        <v>-4.9508000000000003E-2</v>
      </c>
      <c r="H21" s="7"/>
      <c r="I21" s="7"/>
    </row>
    <row r="22" spans="1:9" ht="16" x14ac:dyDescent="0.2">
      <c r="B22" s="18" t="s">
        <v>62</v>
      </c>
      <c r="C22" s="7">
        <v>0.74422999999999995</v>
      </c>
      <c r="D22" s="7">
        <v>0.85536000000000001</v>
      </c>
      <c r="E22" s="7">
        <v>0.73233999999999999</v>
      </c>
      <c r="F22" s="7">
        <v>1.1644000000000001</v>
      </c>
      <c r="G22" s="74">
        <v>-1.5023E-2</v>
      </c>
      <c r="H22" s="7"/>
      <c r="I22" s="7"/>
    </row>
    <row r="23" spans="1:9" ht="16" x14ac:dyDescent="0.2">
      <c r="B23" s="18" t="s">
        <v>63</v>
      </c>
      <c r="C23" s="7">
        <v>0.63093999999999995</v>
      </c>
      <c r="D23" s="7">
        <v>0.82543</v>
      </c>
      <c r="E23" s="7">
        <v>0.67601999999999995</v>
      </c>
      <c r="F23" s="7">
        <v>1.7078</v>
      </c>
      <c r="G23" s="74">
        <v>-1.4633E-2</v>
      </c>
      <c r="H23" s="7"/>
      <c r="I23" s="7"/>
    </row>
    <row r="24" spans="1:9" ht="16" x14ac:dyDescent="0.2">
      <c r="B24" s="18" t="s">
        <v>64</v>
      </c>
      <c r="C24" s="7">
        <v>0.66920999999999997</v>
      </c>
      <c r="D24" s="7">
        <v>0.81959000000000004</v>
      </c>
      <c r="E24" s="7">
        <v>0.68659999999999999</v>
      </c>
      <c r="F24" s="7">
        <v>1.4186000000000001</v>
      </c>
      <c r="G24" s="74">
        <v>-9.0332999999999993E-3</v>
      </c>
      <c r="H24" s="7"/>
      <c r="I24" s="7"/>
    </row>
    <row r="25" spans="1:9" ht="16" x14ac:dyDescent="0.2">
      <c r="B25" s="18" t="s">
        <v>65</v>
      </c>
      <c r="C25" s="7">
        <v>0.46246999999999999</v>
      </c>
      <c r="D25" s="7">
        <v>0.77356999999999998</v>
      </c>
      <c r="E25" s="7">
        <v>0.58384999999999998</v>
      </c>
      <c r="F25" s="7">
        <v>3.0051999999999999</v>
      </c>
      <c r="G25" s="74">
        <v>-2.223E-2</v>
      </c>
      <c r="H25" s="7"/>
      <c r="I25" s="7"/>
    </row>
    <row r="26" spans="1:9" ht="16" x14ac:dyDescent="0.2">
      <c r="B26" s="18" t="s">
        <v>66</v>
      </c>
      <c r="C26" s="7">
        <v>0.36815999999999999</v>
      </c>
      <c r="D26" s="7">
        <v>0.74048000000000003</v>
      </c>
      <c r="E26" s="7">
        <v>0.52812999999999999</v>
      </c>
      <c r="F26" s="7">
        <v>4.1543000000000001</v>
      </c>
      <c r="G26" s="74">
        <v>-2.5558000000000001E-2</v>
      </c>
      <c r="H26" s="7"/>
      <c r="I26" s="7"/>
    </row>
    <row r="27" spans="1:9" ht="16" x14ac:dyDescent="0.2">
      <c r="B27" s="18" t="s">
        <v>67</v>
      </c>
      <c r="C27" s="7">
        <v>0.50368999999999997</v>
      </c>
      <c r="D27" s="7">
        <v>0.73436999999999997</v>
      </c>
      <c r="E27" s="7">
        <v>0.57976000000000005</v>
      </c>
      <c r="F27" s="7">
        <v>2.2387999999999999</v>
      </c>
      <c r="G27" s="74">
        <v>-2.4662E-2</v>
      </c>
      <c r="H27" s="7"/>
      <c r="I27" s="7"/>
    </row>
    <row r="28" spans="1:9" ht="16" x14ac:dyDescent="0.2">
      <c r="B28" s="18" t="s">
        <v>68</v>
      </c>
      <c r="C28" s="7">
        <v>0.65110000000000001</v>
      </c>
      <c r="D28" s="7">
        <v>0.74456999999999995</v>
      </c>
      <c r="E28" s="7">
        <v>0.63858000000000004</v>
      </c>
      <c r="F28" s="7">
        <v>1.1454</v>
      </c>
      <c r="G28" s="74">
        <v>-7.4736000000000004E-3</v>
      </c>
      <c r="H28" s="7"/>
      <c r="I28" s="7"/>
    </row>
    <row r="29" spans="1:9" ht="16" x14ac:dyDescent="0.2">
      <c r="B29" s="18" t="s">
        <v>69</v>
      </c>
      <c r="C29" s="7">
        <v>0.64051999999999998</v>
      </c>
      <c r="D29" s="7">
        <v>0.73490999999999995</v>
      </c>
      <c r="E29" s="7">
        <v>0.62958000000000003</v>
      </c>
      <c r="F29" s="7">
        <v>1.1579999999999999</v>
      </c>
      <c r="G29" s="74">
        <v>-7.3363999999999999E-3</v>
      </c>
      <c r="H29" s="7"/>
      <c r="I29" s="7"/>
    </row>
    <row r="30" spans="1:9" ht="16" x14ac:dyDescent="0.2">
      <c r="B30" s="40" t="s">
        <v>93</v>
      </c>
      <c r="C30" s="41">
        <f>MAX(C20:C29)-MIN(C20:C29)</f>
        <v>0.63183999999999996</v>
      </c>
      <c r="D30" s="41">
        <f t="shared" ref="D30" si="4">MAX(D20:D29)-MIN(D20:D29)</f>
        <v>0.26563000000000003</v>
      </c>
      <c r="E30" s="42">
        <f t="shared" ref="E30" si="5">MAX(E20:E29)-MIN(E20:E29)</f>
        <v>0.47187000000000001</v>
      </c>
      <c r="F30" s="41">
        <f t="shared" ref="F30" si="6">MAX(F20:F29)-MIN(F20:F29)</f>
        <v>3.6132300000000002</v>
      </c>
      <c r="G30" s="30" t="s">
        <v>124</v>
      </c>
      <c r="H30" s="7" t="s">
        <v>105</v>
      </c>
    </row>
    <row r="31" spans="1:9" ht="16" x14ac:dyDescent="0.2">
      <c r="B31" s="45" t="s">
        <v>72</v>
      </c>
      <c r="C31" s="28">
        <f>ABS(C30-C$14)/ABS(C$14)</f>
        <v>3.7547872005726156E-6</v>
      </c>
      <c r="D31" s="28">
        <f>ABS(D30-D$14)/ABS(D$14)</f>
        <v>3.9646271095749475E-2</v>
      </c>
      <c r="E31" s="28">
        <f t="shared" ref="E31:F31" si="7">ABS(E30-E$14)/ABS(E$14)</f>
        <v>0.345681652906703</v>
      </c>
      <c r="F31" s="28">
        <f t="shared" si="7"/>
        <v>0.30844625631603123</v>
      </c>
      <c r="H31" s="67">
        <f>SUM(C31:F31)</f>
        <v>0.69377793510568431</v>
      </c>
    </row>
    <row r="32" spans="1:9" ht="16" x14ac:dyDescent="0.2">
      <c r="A32" s="20"/>
      <c r="B32" s="45"/>
      <c r="C32" s="28"/>
      <c r="D32" s="28"/>
      <c r="E32" s="46"/>
      <c r="F32" s="28"/>
      <c r="G32" s="20"/>
      <c r="H32" s="7"/>
    </row>
    <row r="33" spans="1:9" ht="16" x14ac:dyDescent="0.2">
      <c r="A33" s="20"/>
      <c r="B33" s="45"/>
      <c r="C33" s="28"/>
      <c r="D33" s="28"/>
      <c r="E33" s="46"/>
      <c r="F33" s="28"/>
      <c r="G33" s="20"/>
      <c r="H33" s="7"/>
    </row>
    <row r="34" spans="1:9" x14ac:dyDescent="0.2">
      <c r="A34" s="47" t="s">
        <v>95</v>
      </c>
      <c r="B34" s="81" t="s">
        <v>102</v>
      </c>
      <c r="C34" s="82"/>
      <c r="D34" s="82"/>
      <c r="E34" s="82"/>
      <c r="F34" s="82"/>
      <c r="G34" s="82"/>
      <c r="H34" s="82"/>
      <c r="I34" s="82"/>
    </row>
    <row r="35" spans="1:9" ht="16" x14ac:dyDescent="0.2">
      <c r="A35" s="20"/>
      <c r="C35" s="30" t="s">
        <v>51</v>
      </c>
      <c r="D35" s="30" t="s">
        <v>52</v>
      </c>
      <c r="E35" s="30" t="s">
        <v>53</v>
      </c>
      <c r="F35" s="16" t="s">
        <v>54</v>
      </c>
      <c r="G35" s="73" t="s">
        <v>123</v>
      </c>
      <c r="H35" s="7"/>
    </row>
    <row r="36" spans="1:9" ht="16" x14ac:dyDescent="0.2">
      <c r="A36" s="20"/>
      <c r="B36" s="18" t="s">
        <v>60</v>
      </c>
      <c r="C36" s="7">
        <v>1</v>
      </c>
      <c r="D36" s="7">
        <v>1</v>
      </c>
      <c r="E36" s="7">
        <v>1</v>
      </c>
      <c r="F36" s="7">
        <v>0.67491000000000001</v>
      </c>
      <c r="G36" s="7">
        <v>0</v>
      </c>
      <c r="H36" s="7"/>
    </row>
    <row r="37" spans="1:9" ht="16" x14ac:dyDescent="0.2">
      <c r="A37" s="20"/>
      <c r="B37" s="18" t="s">
        <v>61</v>
      </c>
      <c r="C37" s="7">
        <v>0.86968999999999996</v>
      </c>
      <c r="D37" s="7">
        <v>0.88851000000000002</v>
      </c>
      <c r="E37" s="7">
        <v>0.81089</v>
      </c>
      <c r="F37" s="7">
        <v>0.95733999999999997</v>
      </c>
      <c r="G37" s="7">
        <v>-4.0835999999999997E-2</v>
      </c>
      <c r="H37" s="7"/>
    </row>
    <row r="38" spans="1:9" ht="16" x14ac:dyDescent="0.2">
      <c r="A38" s="20"/>
      <c r="B38" s="18" t="s">
        <v>62</v>
      </c>
      <c r="C38" s="7">
        <v>0.74424000000000001</v>
      </c>
      <c r="D38" s="7">
        <v>0.85199999999999998</v>
      </c>
      <c r="E38" s="7">
        <v>0.74956999999999996</v>
      </c>
      <c r="F38" s="7">
        <v>1.4678</v>
      </c>
      <c r="G38" s="7">
        <v>-1.4166E-2</v>
      </c>
      <c r="H38" s="7"/>
    </row>
    <row r="39" spans="1:9" ht="16" x14ac:dyDescent="0.2">
      <c r="A39" s="20"/>
      <c r="B39" s="18" t="s">
        <v>63</v>
      </c>
      <c r="C39" s="7">
        <v>0.63093999999999995</v>
      </c>
      <c r="D39" s="7">
        <v>0.81698999999999999</v>
      </c>
      <c r="E39" s="7">
        <v>0.68974999999999997</v>
      </c>
      <c r="F39" s="7">
        <v>2.1086</v>
      </c>
      <c r="G39" s="7">
        <v>-1.5753E-2</v>
      </c>
      <c r="H39" s="7"/>
    </row>
    <row r="40" spans="1:9" ht="16" x14ac:dyDescent="0.2">
      <c r="A40" s="20"/>
      <c r="B40" s="18" t="s">
        <v>64</v>
      </c>
      <c r="C40" s="7">
        <v>0.66920999999999997</v>
      </c>
      <c r="D40" s="7">
        <v>0.80854999999999999</v>
      </c>
      <c r="E40" s="7">
        <v>0.69867999999999997</v>
      </c>
      <c r="F40" s="7">
        <v>1.7370000000000001</v>
      </c>
      <c r="G40" s="7">
        <v>-1.1814E-2</v>
      </c>
      <c r="H40" s="7"/>
    </row>
    <row r="41" spans="1:9" ht="16" x14ac:dyDescent="0.2">
      <c r="A41" s="20"/>
      <c r="B41" s="18" t="s">
        <v>65</v>
      </c>
      <c r="C41" s="7">
        <v>0.46248</v>
      </c>
      <c r="D41" s="7">
        <v>0.75668999999999997</v>
      </c>
      <c r="E41" s="7">
        <v>0.59121999999999997</v>
      </c>
      <c r="F41" s="7">
        <v>3.5078999999999998</v>
      </c>
      <c r="G41" s="7">
        <v>-2.3401000000000002E-2</v>
      </c>
      <c r="H41" s="7"/>
    </row>
    <row r="42" spans="1:9" ht="16" x14ac:dyDescent="0.2">
      <c r="A42" s="20"/>
      <c r="B42" s="18" t="s">
        <v>66</v>
      </c>
      <c r="C42" s="7">
        <v>0.36815999999999999</v>
      </c>
      <c r="D42" s="7">
        <v>0.71965000000000001</v>
      </c>
      <c r="E42" s="7">
        <v>0.53169999999999995</v>
      </c>
      <c r="F42" s="7">
        <v>4.5338000000000003</v>
      </c>
      <c r="G42" s="7">
        <v>-2.9044E-2</v>
      </c>
      <c r="H42" s="7"/>
    </row>
    <row r="43" spans="1:9" ht="16" x14ac:dyDescent="0.2">
      <c r="A43" s="20"/>
      <c r="B43" s="18" t="s">
        <v>67</v>
      </c>
      <c r="C43" s="7">
        <v>0.50368999999999997</v>
      </c>
      <c r="D43" s="7">
        <v>0.71223000000000003</v>
      </c>
      <c r="E43" s="7">
        <v>0.58382000000000001</v>
      </c>
      <c r="F43" s="7">
        <v>2.6164999999999998</v>
      </c>
      <c r="G43" s="7">
        <v>-2.6988000000000002E-2</v>
      </c>
      <c r="H43" s="7"/>
    </row>
    <row r="44" spans="1:9" ht="16" x14ac:dyDescent="0.2">
      <c r="A44" s="20"/>
      <c r="B44" s="18" t="s">
        <v>68</v>
      </c>
      <c r="C44" s="7">
        <v>0.65110000000000001</v>
      </c>
      <c r="D44" s="7">
        <v>0.72323999999999999</v>
      </c>
      <c r="E44" s="7">
        <v>0.64265000000000005</v>
      </c>
      <c r="F44" s="7">
        <v>1.3251999999999999</v>
      </c>
      <c r="G44" s="7">
        <v>-1.0057E-2</v>
      </c>
      <c r="H44" s="7"/>
    </row>
    <row r="45" spans="1:9" ht="16" x14ac:dyDescent="0.2">
      <c r="A45" s="20"/>
      <c r="B45" s="18" t="s">
        <v>69</v>
      </c>
      <c r="C45" s="7">
        <v>0.64051999999999998</v>
      </c>
      <c r="D45" s="7">
        <v>0.71182000000000001</v>
      </c>
      <c r="E45" s="7">
        <v>0.63239999999999996</v>
      </c>
      <c r="F45" s="7">
        <v>1.3273999999999999</v>
      </c>
      <c r="G45" s="7">
        <v>-8.0169999999999998E-3</v>
      </c>
      <c r="H45" s="7"/>
    </row>
    <row r="46" spans="1:9" ht="16" x14ac:dyDescent="0.2">
      <c r="B46" s="40" t="s">
        <v>93</v>
      </c>
      <c r="C46" s="41">
        <f>MAX(C36:C45)-MIN(C36:C45)</f>
        <v>0.63183999999999996</v>
      </c>
      <c r="D46" s="41">
        <f t="shared" ref="D46:F46" si="8">MAX(D36:D45)-MIN(D36:D45)</f>
        <v>0.28817999999999999</v>
      </c>
      <c r="E46" s="42">
        <f t="shared" si="8"/>
        <v>0.46830000000000005</v>
      </c>
      <c r="F46" s="41">
        <f t="shared" si="8"/>
        <v>3.8588900000000002</v>
      </c>
      <c r="G46" s="30" t="s">
        <v>125</v>
      </c>
      <c r="H46" s="7" t="s">
        <v>105</v>
      </c>
    </row>
    <row r="47" spans="1:9" ht="16" x14ac:dyDescent="0.2">
      <c r="C47" s="28">
        <f>ABS(C46-C$14)/ABS(C$14)</f>
        <v>3.7547872005726156E-6</v>
      </c>
      <c r="D47" s="28">
        <f>ABS(D46-D$14)/ABS(D$14)</f>
        <v>4.1880576725621628E-2</v>
      </c>
      <c r="E47" s="28">
        <f t="shared" ref="E47" si="9">ABS(E46-E$14)/ABS(E$14)</f>
        <v>0.33550070582196173</v>
      </c>
      <c r="F47" s="28">
        <f t="shared" ref="F47" si="10">ABS(F46-F$14)/ABS(F$14)</f>
        <v>0.26142818863879957</v>
      </c>
      <c r="H47" s="67">
        <f>SUM(C47:F47)</f>
        <v>0.63881322597358348</v>
      </c>
    </row>
    <row r="50" spans="2:9" x14ac:dyDescent="0.2">
      <c r="B50" s="81" t="s">
        <v>120</v>
      </c>
      <c r="C50" s="82"/>
      <c r="D50" s="82"/>
      <c r="E50" s="82"/>
      <c r="F50" s="82"/>
      <c r="G50" s="82"/>
      <c r="H50" s="82"/>
      <c r="I50" s="82"/>
    </row>
    <row r="51" spans="2:9" x14ac:dyDescent="0.2">
      <c r="C51" s="30" t="s">
        <v>51</v>
      </c>
      <c r="D51" s="30" t="s">
        <v>52</v>
      </c>
      <c r="E51" s="30" t="s">
        <v>53</v>
      </c>
      <c r="F51" s="16" t="s">
        <v>54</v>
      </c>
      <c r="G51" s="73" t="s">
        <v>123</v>
      </c>
    </row>
    <row r="52" spans="2:9" ht="16" x14ac:dyDescent="0.2">
      <c r="B52" s="18" t="s">
        <v>60</v>
      </c>
      <c r="C52" s="7">
        <v>1</v>
      </c>
      <c r="D52" s="7">
        <v>1</v>
      </c>
      <c r="E52" s="7">
        <v>1</v>
      </c>
      <c r="F52" s="7">
        <v>0.69025999999999998</v>
      </c>
      <c r="G52" s="7">
        <v>0</v>
      </c>
    </row>
    <row r="53" spans="2:9" ht="16" x14ac:dyDescent="0.2">
      <c r="B53" s="18" t="s">
        <v>61</v>
      </c>
      <c r="C53" s="7">
        <v>0.86968999999999996</v>
      </c>
      <c r="D53" s="7">
        <v>0.87063999999999997</v>
      </c>
      <c r="E53" s="7">
        <v>0.79220999999999997</v>
      </c>
      <c r="F53" s="7">
        <v>0.96065999999999996</v>
      </c>
      <c r="G53" s="7">
        <v>-4.5546000000000003E-2</v>
      </c>
    </row>
    <row r="54" spans="2:9" ht="16" x14ac:dyDescent="0.2">
      <c r="B54" s="18" t="s">
        <v>62</v>
      </c>
      <c r="C54" s="7">
        <v>0.74424000000000001</v>
      </c>
      <c r="D54" s="7">
        <v>0.83026</v>
      </c>
      <c r="E54" s="7">
        <v>0.72670000000000001</v>
      </c>
      <c r="F54" s="7">
        <v>1.5072000000000001</v>
      </c>
      <c r="G54" s="7">
        <v>-1.5212E-2</v>
      </c>
    </row>
    <row r="55" spans="2:9" ht="16" x14ac:dyDescent="0.2">
      <c r="B55" s="18" t="s">
        <v>63</v>
      </c>
      <c r="C55" s="7">
        <v>0.63093999999999995</v>
      </c>
      <c r="D55" s="7">
        <v>0.79412000000000005</v>
      </c>
      <c r="E55" s="7">
        <v>0.66746000000000005</v>
      </c>
      <c r="F55" s="7">
        <v>2.1894999999999998</v>
      </c>
      <c r="G55" s="7">
        <v>-1.6014E-2</v>
      </c>
    </row>
    <row r="56" spans="2:9" ht="16" x14ac:dyDescent="0.2">
      <c r="B56" s="18" t="s">
        <v>64</v>
      </c>
      <c r="C56" s="7">
        <v>0.66920999999999997</v>
      </c>
      <c r="D56" s="7">
        <v>0.78571999999999997</v>
      </c>
      <c r="E56" s="7">
        <v>0.67608999999999997</v>
      </c>
      <c r="F56" s="7">
        <v>1.7853000000000001</v>
      </c>
      <c r="G56" s="7">
        <v>-1.2309E-2</v>
      </c>
    </row>
    <row r="57" spans="2:9" ht="16" x14ac:dyDescent="0.2">
      <c r="B57" s="18" t="s">
        <v>65</v>
      </c>
      <c r="C57" s="7">
        <v>0.46248</v>
      </c>
      <c r="D57" s="7">
        <v>0.73214000000000001</v>
      </c>
      <c r="E57" s="7">
        <v>0.56974999999999998</v>
      </c>
      <c r="F57" s="7">
        <v>3.6606000000000001</v>
      </c>
      <c r="G57" s="7">
        <v>-2.3834999999999999E-2</v>
      </c>
    </row>
    <row r="58" spans="2:9" ht="16" x14ac:dyDescent="0.2">
      <c r="B58" s="18" t="s">
        <v>66</v>
      </c>
      <c r="C58" s="7">
        <v>0.36815999999999999</v>
      </c>
      <c r="D58" s="7">
        <v>0.69425000000000003</v>
      </c>
      <c r="E58" s="7">
        <v>0.51071999999999995</v>
      </c>
      <c r="F58" s="7">
        <v>4.72</v>
      </c>
      <c r="G58" s="7">
        <v>-3.0136E-2</v>
      </c>
    </row>
    <row r="59" spans="2:9" ht="16" x14ac:dyDescent="0.2">
      <c r="B59" s="18" t="s">
        <v>67</v>
      </c>
      <c r="C59" s="7">
        <v>0.50368999999999997</v>
      </c>
      <c r="D59" s="7">
        <v>0.68747000000000003</v>
      </c>
      <c r="E59" s="7">
        <v>0.56216999999999995</v>
      </c>
      <c r="F59" s="7">
        <v>2.6928999999999998</v>
      </c>
      <c r="G59" s="7">
        <v>-2.8309000000000001E-2</v>
      </c>
    </row>
    <row r="60" spans="2:9" ht="16" x14ac:dyDescent="0.2">
      <c r="B60" s="18" t="s">
        <v>68</v>
      </c>
      <c r="C60" s="7">
        <v>0.65110000000000001</v>
      </c>
      <c r="D60" s="7">
        <v>0.69979000000000002</v>
      </c>
      <c r="E60" s="7">
        <v>0.62002999999999997</v>
      </c>
      <c r="F60" s="7">
        <v>1.3149</v>
      </c>
      <c r="G60" s="7">
        <v>-1.042E-2</v>
      </c>
    </row>
    <row r="61" spans="2:9" ht="16" x14ac:dyDescent="0.2">
      <c r="B61" s="18" t="s">
        <v>69</v>
      </c>
      <c r="C61" s="7">
        <v>0.64051999999999998</v>
      </c>
      <c r="D61" s="7">
        <v>0.68845999999999996</v>
      </c>
      <c r="E61" s="7">
        <v>0.60997999999999997</v>
      </c>
      <c r="F61" s="7">
        <v>1.3152999999999999</v>
      </c>
      <c r="G61" s="7">
        <v>-7.7273000000000003E-3</v>
      </c>
    </row>
    <row r="62" spans="2:9" ht="16" x14ac:dyDescent="0.2">
      <c r="B62" s="40" t="s">
        <v>93</v>
      </c>
      <c r="C62" s="41">
        <f>MAX(C52:C61)-MIN(C52:C61)</f>
        <v>0.63183999999999996</v>
      </c>
      <c r="D62" s="41">
        <f t="shared" ref="D62:F62" si="11">MAX(D52:D61)-MIN(D52:D61)</f>
        <v>0.31252999999999997</v>
      </c>
      <c r="E62" s="42">
        <f t="shared" si="11"/>
        <v>0.48928000000000005</v>
      </c>
      <c r="F62" s="41">
        <f t="shared" si="11"/>
        <v>4.0297399999999994</v>
      </c>
      <c r="G62" s="30" t="s">
        <v>126</v>
      </c>
      <c r="H62" s="7" t="s">
        <v>105</v>
      </c>
    </row>
    <row r="63" spans="2:9" ht="16" x14ac:dyDescent="0.2">
      <c r="C63" s="28">
        <f>ABS(C62-C$14)/ABS(C$14)</f>
        <v>3.7547872005726156E-6</v>
      </c>
      <c r="D63" s="28">
        <f>ABS(D62-D$14)/ABS(D$14)</f>
        <v>0.12991511084759008</v>
      </c>
      <c r="E63" s="28">
        <f t="shared" ref="E63" si="12">ABS(E62-E$14)/ABS(E$14)</f>
        <v>0.39533159373173055</v>
      </c>
      <c r="F63" s="28">
        <f t="shared" ref="F63" si="13">ABS(F62-F$14)/ABS(F$14)</f>
        <v>0.22872837237789018</v>
      </c>
      <c r="H63" s="67">
        <f>SUM(C63:F63)</f>
        <v>0.75397883174441138</v>
      </c>
    </row>
    <row r="66" spans="1:9" x14ac:dyDescent="0.2">
      <c r="A66" s="47"/>
      <c r="B66" s="81" t="s">
        <v>116</v>
      </c>
      <c r="C66" s="82"/>
      <c r="D66" s="82"/>
      <c r="E66" s="82"/>
      <c r="F66" s="82"/>
      <c r="G66" s="82"/>
      <c r="H66" s="82"/>
      <c r="I66" s="82"/>
    </row>
    <row r="67" spans="1:9" ht="16" x14ac:dyDescent="0.2">
      <c r="A67" s="20"/>
      <c r="C67" s="30" t="s">
        <v>51</v>
      </c>
      <c r="D67" s="30" t="s">
        <v>52</v>
      </c>
      <c r="E67" s="30" t="s">
        <v>53</v>
      </c>
      <c r="F67" s="16" t="s">
        <v>54</v>
      </c>
      <c r="G67" s="20"/>
      <c r="H67" s="7"/>
    </row>
    <row r="68" spans="1:9" ht="16" x14ac:dyDescent="0.2">
      <c r="A68" s="20"/>
      <c r="B68" s="18" t="s">
        <v>60</v>
      </c>
      <c r="C68" s="7">
        <v>1</v>
      </c>
      <c r="D68" s="7">
        <v>1</v>
      </c>
      <c r="E68" s="7">
        <v>1</v>
      </c>
      <c r="F68" s="7">
        <v>1.0085</v>
      </c>
      <c r="G68" s="20"/>
      <c r="H68" s="7"/>
    </row>
    <row r="69" spans="1:9" ht="16" x14ac:dyDescent="0.2">
      <c r="A69" s="20"/>
      <c r="B69" s="18" t="s">
        <v>61</v>
      </c>
      <c r="C69" s="7">
        <v>0.86968999999999996</v>
      </c>
      <c r="D69" s="7">
        <v>0.86133000000000004</v>
      </c>
      <c r="E69" s="7">
        <v>0.77692000000000005</v>
      </c>
      <c r="F69" s="7">
        <v>1.3668</v>
      </c>
      <c r="G69" s="20"/>
      <c r="H69" s="7"/>
    </row>
    <row r="70" spans="1:9" ht="16" x14ac:dyDescent="0.2">
      <c r="A70" s="20"/>
      <c r="B70" s="18" t="s">
        <v>62</v>
      </c>
      <c r="C70" s="7">
        <v>0.74424000000000001</v>
      </c>
      <c r="D70" s="7">
        <v>0.81916999999999995</v>
      </c>
      <c r="E70" s="7">
        <v>0.70831999999999995</v>
      </c>
      <c r="F70" s="7">
        <v>2.1038999999999999</v>
      </c>
      <c r="G70" s="20"/>
      <c r="H70" s="7"/>
    </row>
    <row r="71" spans="1:9" ht="16" x14ac:dyDescent="0.2">
      <c r="A71" s="20"/>
      <c r="B71" s="18" t="s">
        <v>63</v>
      </c>
      <c r="C71" s="7">
        <v>0.63093999999999995</v>
      </c>
      <c r="D71" s="7">
        <v>0.77951999999999999</v>
      </c>
      <c r="E71" s="7">
        <v>0.64102999999999999</v>
      </c>
      <c r="F71" s="7">
        <v>2.8557999999999999</v>
      </c>
      <c r="G71" s="20"/>
      <c r="H71" s="7"/>
    </row>
    <row r="72" spans="1:9" ht="16" x14ac:dyDescent="0.2">
      <c r="A72" s="20"/>
      <c r="B72" s="18" t="s">
        <v>64</v>
      </c>
      <c r="C72" s="7">
        <v>0.66920999999999997</v>
      </c>
      <c r="D72" s="7">
        <v>0.76437999999999995</v>
      </c>
      <c r="E72" s="7">
        <v>0.65061000000000002</v>
      </c>
      <c r="F72" s="7">
        <v>2.3532000000000002</v>
      </c>
      <c r="G72" s="20"/>
      <c r="H72" s="7"/>
    </row>
    <row r="73" spans="1:9" ht="16" x14ac:dyDescent="0.2">
      <c r="A73" s="20"/>
      <c r="B73" s="18" t="s">
        <v>65</v>
      </c>
      <c r="C73" s="7">
        <v>0.46248</v>
      </c>
      <c r="D73" s="7">
        <v>0.71609</v>
      </c>
      <c r="E73" s="7">
        <v>0.53064</v>
      </c>
      <c r="F73" s="7">
        <v>3.9097</v>
      </c>
      <c r="G73" s="20"/>
      <c r="H73" s="7"/>
    </row>
    <row r="74" spans="1:9" ht="16" x14ac:dyDescent="0.2">
      <c r="A74" s="20"/>
      <c r="B74" s="18" t="s">
        <v>66</v>
      </c>
      <c r="C74" s="7">
        <v>0.37562000000000001</v>
      </c>
      <c r="D74" s="7">
        <v>0.59930000000000005</v>
      </c>
      <c r="E74" s="7">
        <v>0.43783</v>
      </c>
      <c r="F74" s="7">
        <v>3.9910000000000001</v>
      </c>
      <c r="G74" s="20"/>
      <c r="H74" s="7"/>
    </row>
    <row r="75" spans="1:9" ht="16" x14ac:dyDescent="0.2">
      <c r="A75" s="20"/>
      <c r="B75" s="18" t="s">
        <v>67</v>
      </c>
      <c r="C75" s="7">
        <v>0.51388999999999996</v>
      </c>
      <c r="D75" s="7">
        <v>0.59321999999999997</v>
      </c>
      <c r="E75" s="7">
        <v>0.50261999999999996</v>
      </c>
      <c r="F75" s="7">
        <v>2.4234</v>
      </c>
      <c r="G75" s="20"/>
      <c r="H75" s="7"/>
    </row>
    <row r="76" spans="1:9" ht="16" x14ac:dyDescent="0.2">
      <c r="A76" s="20"/>
      <c r="B76" s="18" t="s">
        <v>68</v>
      </c>
      <c r="C76" s="7">
        <v>0.66427999999999998</v>
      </c>
      <c r="D76" s="7">
        <v>0.66164000000000001</v>
      </c>
      <c r="E76" s="7">
        <v>0.65227999999999997</v>
      </c>
      <c r="F76" s="7">
        <v>1.0669</v>
      </c>
      <c r="G76" s="20"/>
      <c r="H76" s="7"/>
    </row>
    <row r="77" spans="1:9" ht="16" x14ac:dyDescent="0.2">
      <c r="A77" s="20"/>
      <c r="B77" s="18" t="s">
        <v>69</v>
      </c>
      <c r="C77" s="7">
        <v>0.65347999999999995</v>
      </c>
      <c r="D77" s="7">
        <v>0.65068000000000004</v>
      </c>
      <c r="E77" s="7">
        <v>0.64065000000000005</v>
      </c>
      <c r="F77" s="7">
        <v>1.0720000000000001</v>
      </c>
      <c r="G77" s="20"/>
      <c r="H77" s="7"/>
    </row>
    <row r="78" spans="1:9" ht="16" x14ac:dyDescent="0.2">
      <c r="B78" s="40" t="s">
        <v>93</v>
      </c>
      <c r="C78" s="41">
        <f>MAX(C68:C77)-MIN(C68:C77)</f>
        <v>0.62437999999999994</v>
      </c>
      <c r="D78" s="41">
        <f t="shared" ref="D78:F78" si="14">MAX(D68:D77)-MIN(D68:D77)</f>
        <v>0.40678000000000003</v>
      </c>
      <c r="E78" s="42">
        <f t="shared" si="14"/>
        <v>0.56217000000000006</v>
      </c>
      <c r="F78" s="41">
        <f t="shared" si="14"/>
        <v>2.9824999999999999</v>
      </c>
      <c r="H78" s="7" t="s">
        <v>105</v>
      </c>
    </row>
    <row r="79" spans="1:9" ht="16" x14ac:dyDescent="0.2">
      <c r="C79" s="28"/>
      <c r="D79" s="28"/>
      <c r="E79" s="28"/>
      <c r="F79" s="28"/>
      <c r="H79" s="7"/>
    </row>
  </sheetData>
  <mergeCells count="6">
    <mergeCell ref="B2:I2"/>
    <mergeCell ref="B18:I18"/>
    <mergeCell ref="B34:I34"/>
    <mergeCell ref="B16:S16"/>
    <mergeCell ref="B66:I66"/>
    <mergeCell ref="B50:I50"/>
  </mergeCells>
  <pageMargins left="0.7" right="0.7" top="0.75" bottom="0.75" header="0.3" footer="0.3"/>
  <pageSetup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77"/>
  <sheetViews>
    <sheetView zoomScaleNormal="110" zoomScalePageLayoutView="110" workbookViewId="0">
      <selection activeCell="G23" sqref="G23"/>
    </sheetView>
  </sheetViews>
  <sheetFormatPr baseColWidth="10" defaultColWidth="11" defaultRowHeight="16" x14ac:dyDescent="0.2"/>
  <cols>
    <col min="1" max="1" width="16.5" customWidth="1"/>
    <col min="2" max="2" width="23.83203125" customWidth="1"/>
    <col min="4" max="4" width="17.33203125" style="24" customWidth="1"/>
    <col min="5" max="7" width="13.83203125" style="24" customWidth="1"/>
    <col min="8" max="8" width="29.6640625" style="24" customWidth="1"/>
    <col min="9" max="10" width="13.83203125" style="24" customWidth="1"/>
    <col min="15" max="15" width="15.33203125" customWidth="1"/>
  </cols>
  <sheetData>
    <row r="2" spans="1:15" x14ac:dyDescent="0.2">
      <c r="D2" s="63" t="s">
        <v>73</v>
      </c>
      <c r="E2" s="60"/>
      <c r="F2" s="60"/>
      <c r="G2" s="60"/>
      <c r="H2" s="48"/>
      <c r="I2" s="60"/>
      <c r="J2" s="49"/>
    </row>
    <row r="3" spans="1:15" ht="32" x14ac:dyDescent="0.2">
      <c r="A3" s="15" t="s">
        <v>74</v>
      </c>
      <c r="B3" s="15"/>
      <c r="C3" t="s">
        <v>103</v>
      </c>
      <c r="D3" s="38" t="s">
        <v>88</v>
      </c>
      <c r="E3" s="44" t="s">
        <v>108</v>
      </c>
      <c r="F3" s="24" t="s">
        <v>106</v>
      </c>
      <c r="G3" s="44" t="s">
        <v>118</v>
      </c>
      <c r="H3" s="44" t="s">
        <v>119</v>
      </c>
      <c r="I3" s="44" t="s">
        <v>107</v>
      </c>
      <c r="J3" s="44"/>
      <c r="K3" s="24"/>
    </row>
    <row r="4" spans="1:15" x14ac:dyDescent="0.2">
      <c r="B4" t="s">
        <v>76</v>
      </c>
      <c r="C4" s="27">
        <v>25.732664067290003</v>
      </c>
      <c r="D4" s="62">
        <v>21.748000000000001</v>
      </c>
      <c r="E4" s="62">
        <v>27.727</v>
      </c>
      <c r="F4" s="62">
        <v>11.023</v>
      </c>
      <c r="G4" s="62">
        <v>20.484000000000002</v>
      </c>
      <c r="H4" s="62">
        <v>22.716000000000001</v>
      </c>
      <c r="I4" s="62">
        <v>9.1043000000000003</v>
      </c>
      <c r="J4" s="56"/>
      <c r="L4" s="24" t="s">
        <v>86</v>
      </c>
      <c r="M4" s="24" t="s">
        <v>89</v>
      </c>
      <c r="N4" s="24" t="s">
        <v>98</v>
      </c>
      <c r="O4" s="38" t="s">
        <v>101</v>
      </c>
    </row>
    <row r="5" spans="1:15" x14ac:dyDescent="0.2">
      <c r="B5" t="s">
        <v>77</v>
      </c>
      <c r="C5" s="27">
        <v>7.7136243102707569</v>
      </c>
      <c r="D5" s="62">
        <v>6.0136000000000003</v>
      </c>
      <c r="E5" s="62">
        <v>24.361000000000001</v>
      </c>
      <c r="F5" s="62">
        <v>3.3557999999999999</v>
      </c>
      <c r="G5" s="62">
        <v>5.5991</v>
      </c>
      <c r="H5" s="62">
        <v>7.0522</v>
      </c>
      <c r="I5" s="62">
        <v>3.8147000000000002</v>
      </c>
      <c r="J5" s="56"/>
      <c r="K5" t="s">
        <v>76</v>
      </c>
      <c r="L5" s="27">
        <f>C4</f>
        <v>25.732664067290003</v>
      </c>
      <c r="M5" s="7">
        <v>34.326999999999998</v>
      </c>
      <c r="N5" s="7">
        <v>21.683</v>
      </c>
      <c r="O5" s="7">
        <v>18.170000000000002</v>
      </c>
    </row>
    <row r="6" spans="1:15" x14ac:dyDescent="0.2">
      <c r="B6" t="s">
        <v>78</v>
      </c>
      <c r="C6" s="27">
        <v>1.7233687939614086</v>
      </c>
      <c r="D6" s="62">
        <v>5.5503</v>
      </c>
      <c r="E6" s="62">
        <v>6.6836000000000002</v>
      </c>
      <c r="F6" s="62">
        <v>2.4603000000000002</v>
      </c>
      <c r="G6" s="62">
        <v>4.8632999999999997</v>
      </c>
      <c r="H6" s="62">
        <v>5.6052</v>
      </c>
      <c r="I6" s="62">
        <v>2.0102000000000002</v>
      </c>
      <c r="J6" s="56"/>
      <c r="K6" t="s">
        <v>77</v>
      </c>
      <c r="L6" s="27">
        <f>C5</f>
        <v>7.7136243102707569</v>
      </c>
      <c r="M6" s="7">
        <v>5.3042999999999996</v>
      </c>
      <c r="N6" s="7">
        <v>6.0099</v>
      </c>
      <c r="O6" s="7">
        <v>5.7554999999999996</v>
      </c>
    </row>
    <row r="7" spans="1:15" x14ac:dyDescent="0.2">
      <c r="B7" t="s">
        <v>79</v>
      </c>
      <c r="C7" s="27">
        <v>15.442150109359771</v>
      </c>
      <c r="D7" s="62">
        <v>15.167</v>
      </c>
      <c r="E7" s="62">
        <v>18.451000000000001</v>
      </c>
      <c r="F7" s="62">
        <v>0</v>
      </c>
      <c r="G7" s="62">
        <v>14.27</v>
      </c>
      <c r="H7" s="62">
        <v>16.094000000000001</v>
      </c>
      <c r="I7" s="62">
        <v>6.8079999999999998</v>
      </c>
      <c r="J7" s="56"/>
      <c r="K7" t="s">
        <v>78</v>
      </c>
      <c r="L7" s="27">
        <f>C6</f>
        <v>1.7233687939614086</v>
      </c>
      <c r="M7" s="7">
        <v>3.5491000000000001</v>
      </c>
      <c r="N7" s="7">
        <v>5.5388000000000002</v>
      </c>
      <c r="O7" s="7">
        <v>5.0555000000000003</v>
      </c>
    </row>
    <row r="8" spans="1:15" x14ac:dyDescent="0.2">
      <c r="B8" t="s">
        <v>80</v>
      </c>
      <c r="C8" s="27">
        <v>65.656911288911544</v>
      </c>
      <c r="D8" s="62">
        <v>71.510999999999996</v>
      </c>
      <c r="E8" s="62">
        <v>100.1</v>
      </c>
      <c r="F8" s="62">
        <v>14.246</v>
      </c>
      <c r="G8" s="62">
        <v>60.94</v>
      </c>
      <c r="H8" s="62">
        <v>79.930999999999997</v>
      </c>
      <c r="I8" s="62">
        <v>18.71</v>
      </c>
      <c r="J8" s="56"/>
      <c r="K8" t="s">
        <v>79</v>
      </c>
      <c r="L8" s="27">
        <f>C7</f>
        <v>15.442150109359771</v>
      </c>
      <c r="M8" s="7">
        <v>21.024000000000001</v>
      </c>
      <c r="N8" s="7">
        <v>15.141999999999999</v>
      </c>
      <c r="O8" s="7">
        <v>10.188000000000001</v>
      </c>
    </row>
    <row r="9" spans="1:15" x14ac:dyDescent="0.2">
      <c r="B9" t="s">
        <v>81</v>
      </c>
      <c r="C9" s="27">
        <v>1.0156999999999998</v>
      </c>
      <c r="D9" s="62">
        <v>0.95165</v>
      </c>
      <c r="E9" s="62">
        <v>5.6376999999999997</v>
      </c>
      <c r="F9" s="62">
        <v>0.22244</v>
      </c>
      <c r="G9" s="62">
        <v>0.79596999999999996</v>
      </c>
      <c r="H9" s="62">
        <v>1.2266999999999999</v>
      </c>
      <c r="I9" s="62">
        <v>0.27789000000000003</v>
      </c>
      <c r="J9" s="56"/>
      <c r="K9" t="s">
        <v>80</v>
      </c>
      <c r="L9" s="27">
        <f>C8</f>
        <v>65.656911288911544</v>
      </c>
      <c r="M9" s="7">
        <v>74.025999999999996</v>
      </c>
      <c r="N9" s="7">
        <v>71.314999999999998</v>
      </c>
      <c r="O9" s="7">
        <v>53.866</v>
      </c>
    </row>
    <row r="10" spans="1:15" x14ac:dyDescent="0.2">
      <c r="B10" t="s">
        <v>82</v>
      </c>
      <c r="C10" s="27">
        <v>0.20040000000000002</v>
      </c>
      <c r="D10" s="62">
        <v>-0.98960000000000004</v>
      </c>
      <c r="E10" s="62">
        <v>-1.4608000000000001</v>
      </c>
      <c r="F10" s="62">
        <v>-0.1046</v>
      </c>
      <c r="G10" s="62">
        <v>-0.82345000000000002</v>
      </c>
      <c r="H10" s="62">
        <v>-1.0409999999999999</v>
      </c>
      <c r="I10" s="62">
        <v>-0.15973000000000001</v>
      </c>
      <c r="J10" s="56"/>
      <c r="K10" t="s">
        <v>76</v>
      </c>
      <c r="L10" s="27">
        <f>C13</f>
        <v>20.541178155110774</v>
      </c>
      <c r="M10" s="7">
        <v>5.3977000000000004</v>
      </c>
      <c r="N10" s="7">
        <v>5.4573</v>
      </c>
      <c r="O10" s="7">
        <v>4.7952000000000004</v>
      </c>
    </row>
    <row r="11" spans="1:15" x14ac:dyDescent="0.2">
      <c r="B11" t="s">
        <v>83</v>
      </c>
      <c r="C11" s="27">
        <v>2.3838000000000004</v>
      </c>
      <c r="D11" s="62">
        <v>2.8694999999999999</v>
      </c>
      <c r="E11" s="62">
        <v>4.4767999999999999</v>
      </c>
      <c r="F11" s="62">
        <v>0</v>
      </c>
      <c r="G11" s="62">
        <v>2.5076999999999998</v>
      </c>
      <c r="H11" s="62">
        <v>3.2269999999999999</v>
      </c>
      <c r="I11" s="62">
        <v>0.56020999999999999</v>
      </c>
      <c r="J11" s="56"/>
      <c r="K11" t="s">
        <v>77</v>
      </c>
      <c r="L11" s="27">
        <f>C14</f>
        <v>5.7853262656482913</v>
      </c>
      <c r="M11" s="7">
        <v>4.1920999999999999</v>
      </c>
      <c r="N11" s="7">
        <v>4.9790000000000001</v>
      </c>
      <c r="O11" s="7">
        <v>4.7203999999999997</v>
      </c>
    </row>
    <row r="12" spans="1:15" x14ac:dyDescent="0.2">
      <c r="B12" t="s">
        <v>84</v>
      </c>
      <c r="C12" s="27">
        <v>-8.4979999999999993</v>
      </c>
      <c r="D12" s="62">
        <v>-8.9472000000000005</v>
      </c>
      <c r="E12" s="62">
        <v>-17.675000000000001</v>
      </c>
      <c r="F12" s="62">
        <v>-0.48937000000000003</v>
      </c>
      <c r="G12" s="62">
        <v>-6.8966000000000003</v>
      </c>
      <c r="H12" s="62">
        <v>-10.885</v>
      </c>
      <c r="I12" s="62">
        <v>-0.55645</v>
      </c>
      <c r="J12" s="56"/>
      <c r="K12" t="s">
        <v>78</v>
      </c>
      <c r="L12" s="27">
        <f>C15</f>
        <v>1.2409673645990857</v>
      </c>
      <c r="M12" s="7">
        <v>1.1881999999999999</v>
      </c>
      <c r="N12" s="7">
        <v>2.2166000000000001</v>
      </c>
      <c r="O12" s="7">
        <v>1.86</v>
      </c>
    </row>
    <row r="13" spans="1:15" ht="32" x14ac:dyDescent="0.2">
      <c r="A13" s="15" t="s">
        <v>75</v>
      </c>
      <c r="B13" t="s">
        <v>76</v>
      </c>
      <c r="C13" s="27">
        <v>20.541178155110774</v>
      </c>
      <c r="D13" s="62">
        <v>5.4550000000000001</v>
      </c>
      <c r="E13" s="62">
        <v>6.3103999999999996</v>
      </c>
      <c r="F13" s="62">
        <v>2.9931000000000001</v>
      </c>
      <c r="G13" s="62">
        <v>5.415</v>
      </c>
      <c r="H13" s="62">
        <v>5.4085999999999999</v>
      </c>
      <c r="I13" s="62">
        <v>3.9070999999999998</v>
      </c>
      <c r="J13" s="56"/>
      <c r="K13" t="s">
        <v>79</v>
      </c>
      <c r="L13" s="27">
        <f>C16</f>
        <v>9.4546284961388096</v>
      </c>
      <c r="M13" s="7">
        <v>9.2204999999999995</v>
      </c>
      <c r="N13" s="7">
        <v>7.9984999999999999</v>
      </c>
      <c r="O13" s="7">
        <v>6.3076999999999996</v>
      </c>
    </row>
    <row r="14" spans="1:15" x14ac:dyDescent="0.2">
      <c r="B14" t="s">
        <v>77</v>
      </c>
      <c r="C14" s="27">
        <v>5.7853262656482913</v>
      </c>
      <c r="D14" s="62">
        <v>4.9787999999999997</v>
      </c>
      <c r="E14" s="62">
        <v>12.856</v>
      </c>
      <c r="F14" s="62">
        <v>3.0001000000000002</v>
      </c>
      <c r="G14" s="62">
        <v>4.6565000000000003</v>
      </c>
      <c r="H14" s="62">
        <v>5.4752000000000001</v>
      </c>
      <c r="I14" s="62">
        <v>3.2366000000000001</v>
      </c>
      <c r="J14" s="56"/>
      <c r="K14" t="s">
        <v>80</v>
      </c>
      <c r="L14" s="27">
        <f>C17</f>
        <v>16.5614009069281</v>
      </c>
      <c r="M14" s="7">
        <v>7.9714</v>
      </c>
      <c r="N14" s="7">
        <v>11.667</v>
      </c>
      <c r="O14" s="7">
        <v>10.031000000000001</v>
      </c>
    </row>
    <row r="15" spans="1:15" x14ac:dyDescent="0.2">
      <c r="B15" t="s">
        <v>78</v>
      </c>
      <c r="C15" s="27">
        <v>1.2409673645990857</v>
      </c>
      <c r="D15" s="62">
        <v>2.2025999999999999</v>
      </c>
      <c r="E15" s="62">
        <v>4.0544000000000002</v>
      </c>
      <c r="F15" s="62">
        <v>2.9234</v>
      </c>
      <c r="G15" s="62">
        <v>1.5427</v>
      </c>
      <c r="H15" s="62">
        <v>2.8595000000000002</v>
      </c>
      <c r="I15" s="62">
        <v>1.643</v>
      </c>
      <c r="J15" s="56"/>
    </row>
    <row r="16" spans="1:15" x14ac:dyDescent="0.2">
      <c r="B16" t="s">
        <v>79</v>
      </c>
      <c r="C16" s="27">
        <v>9.4546284961388096</v>
      </c>
      <c r="D16" s="62">
        <v>7.9878</v>
      </c>
      <c r="E16" s="62">
        <v>9.0992999999999995</v>
      </c>
      <c r="F16" s="62">
        <v>0</v>
      </c>
      <c r="G16" s="62">
        <v>7.6439000000000004</v>
      </c>
      <c r="H16" s="62">
        <v>8.3385999999999996</v>
      </c>
      <c r="I16" s="62">
        <v>4.4550999999999998</v>
      </c>
      <c r="J16" s="56"/>
    </row>
    <row r="17" spans="1:15" x14ac:dyDescent="0.2">
      <c r="B17" t="s">
        <v>80</v>
      </c>
      <c r="C17" s="27">
        <v>16.5614009069281</v>
      </c>
      <c r="D17" s="62">
        <v>11.679</v>
      </c>
      <c r="E17" s="62">
        <v>18.22</v>
      </c>
      <c r="F17" s="62">
        <v>4.4204E-2</v>
      </c>
      <c r="G17" s="62">
        <v>9.3209999999999997</v>
      </c>
      <c r="H17" s="62">
        <v>15.05</v>
      </c>
      <c r="I17" s="62">
        <v>2.3245</v>
      </c>
      <c r="J17" s="56"/>
    </row>
    <row r="18" spans="1:15" x14ac:dyDescent="0.2">
      <c r="B18" t="s">
        <v>81</v>
      </c>
      <c r="C18" s="27">
        <v>-7.3999999999999996E-2</v>
      </c>
      <c r="D18" s="62">
        <v>0.27139999999999997</v>
      </c>
      <c r="E18" s="62">
        <v>0.79676999999999998</v>
      </c>
      <c r="F18" s="62">
        <v>8.9798000000000003E-2</v>
      </c>
      <c r="G18" s="62">
        <v>0.25202000000000002</v>
      </c>
      <c r="H18" s="62">
        <v>0.29561999999999999</v>
      </c>
      <c r="I18" s="62">
        <v>0.12640000000000001</v>
      </c>
      <c r="J18" s="56"/>
    </row>
    <row r="19" spans="1:15" x14ac:dyDescent="0.2">
      <c r="B19" t="s">
        <v>82</v>
      </c>
      <c r="C19" s="27">
        <v>-8.8999999999999999E-3</v>
      </c>
      <c r="D19" s="62">
        <v>-9.3424999999999994E-2</v>
      </c>
      <c r="E19" s="62">
        <v>-0.18579000000000001</v>
      </c>
      <c r="F19" s="62">
        <v>8.7469000000000005E-2</v>
      </c>
      <c r="G19" s="62">
        <v>-7.0310999999999998E-2</v>
      </c>
      <c r="H19" s="62">
        <v>-0.11647</v>
      </c>
      <c r="I19" s="62">
        <v>5.9159999999999997E-2</v>
      </c>
      <c r="J19" s="56"/>
    </row>
    <row r="20" spans="1:15" x14ac:dyDescent="0.2">
      <c r="B20" t="s">
        <v>83</v>
      </c>
      <c r="C20" s="27">
        <v>-0.42820000000000003</v>
      </c>
      <c r="D20" s="62">
        <v>0.43370999999999998</v>
      </c>
      <c r="E20" s="62">
        <v>0.56894999999999996</v>
      </c>
      <c r="F20" s="62">
        <v>0</v>
      </c>
      <c r="G20" s="62">
        <v>0.41302</v>
      </c>
      <c r="H20" s="62">
        <v>0.44722000000000001</v>
      </c>
      <c r="I20" s="62">
        <v>0.17399999999999999</v>
      </c>
      <c r="J20" s="56"/>
    </row>
    <row r="21" spans="1:15" x14ac:dyDescent="0.2">
      <c r="B21" t="s">
        <v>84</v>
      </c>
      <c r="C21" s="27">
        <v>0.59589999999999999</v>
      </c>
      <c r="D21" s="62">
        <v>-0.24474000000000001</v>
      </c>
      <c r="E21" s="62">
        <v>-0.55637999999999999</v>
      </c>
      <c r="F21" s="62">
        <v>-1.5582000000000001E-4</v>
      </c>
      <c r="G21" s="62">
        <v>-0.19513</v>
      </c>
      <c r="H21" s="62">
        <v>-0.33090999999999998</v>
      </c>
      <c r="I21" s="62">
        <v>-1.6303000000000002E-2</v>
      </c>
      <c r="J21" s="56"/>
    </row>
    <row r="22" spans="1:15" x14ac:dyDescent="0.2">
      <c r="B22" t="s">
        <v>104</v>
      </c>
      <c r="E22" s="59"/>
      <c r="F22" s="59"/>
      <c r="G22" s="59"/>
      <c r="I22" s="59"/>
      <c r="J22" s="59"/>
    </row>
    <row r="24" spans="1:15" x14ac:dyDescent="0.2">
      <c r="A24" t="s">
        <v>85</v>
      </c>
      <c r="D24" s="24" t="s">
        <v>88</v>
      </c>
      <c r="E24" s="44" t="s">
        <v>108</v>
      </c>
      <c r="F24" s="24" t="s">
        <v>106</v>
      </c>
      <c r="G24" s="44" t="s">
        <v>118</v>
      </c>
      <c r="H24" s="44" t="s">
        <v>119</v>
      </c>
      <c r="I24" s="44" t="s">
        <v>107</v>
      </c>
      <c r="L24" s="26"/>
    </row>
    <row r="25" spans="1:15" x14ac:dyDescent="0.2">
      <c r="B25" s="23" t="s">
        <v>12</v>
      </c>
      <c r="C25" s="23"/>
      <c r="D25" s="7">
        <v>0.15</v>
      </c>
      <c r="E25" s="7">
        <v>0.32</v>
      </c>
      <c r="F25" s="7"/>
      <c r="G25" s="7">
        <v>0.12</v>
      </c>
      <c r="H25" s="7">
        <v>0.2</v>
      </c>
      <c r="I25" s="7">
        <v>2.8000000000000001E-2</v>
      </c>
      <c r="J25" s="7"/>
    </row>
    <row r="26" spans="1:15" x14ac:dyDescent="0.2">
      <c r="B26" s="43" t="s">
        <v>15</v>
      </c>
      <c r="C26" s="23"/>
      <c r="D26" s="7">
        <v>0.65685000000000004</v>
      </c>
      <c r="E26" s="7">
        <v>0.63670000000000004</v>
      </c>
      <c r="F26" s="7"/>
      <c r="G26" s="7">
        <v>0.71189999999999998</v>
      </c>
      <c r="H26" s="7">
        <v>0.57130999999999998</v>
      </c>
      <c r="I26" s="7">
        <v>1.35</v>
      </c>
      <c r="J26" s="7"/>
      <c r="L26" s="26"/>
    </row>
    <row r="27" spans="1:15" x14ac:dyDescent="0.2">
      <c r="B27" s="23" t="s">
        <v>0</v>
      </c>
      <c r="C27" s="23"/>
      <c r="D27" s="7">
        <v>0.75</v>
      </c>
      <c r="E27" s="7">
        <v>0.75</v>
      </c>
      <c r="F27" s="7"/>
      <c r="G27" s="7">
        <v>0.75</v>
      </c>
      <c r="H27" s="7">
        <v>0.75</v>
      </c>
      <c r="I27" s="7">
        <v>0.6</v>
      </c>
      <c r="J27" s="7"/>
      <c r="L27" s="24" t="s">
        <v>86</v>
      </c>
      <c r="M27" s="24" t="s">
        <v>89</v>
      </c>
      <c r="N27" s="24" t="s">
        <v>98</v>
      </c>
      <c r="O27" s="38" t="s">
        <v>101</v>
      </c>
    </row>
    <row r="28" spans="1:15" x14ac:dyDescent="0.2">
      <c r="B28" s="23" t="s">
        <v>1</v>
      </c>
      <c r="C28" s="23"/>
      <c r="D28" s="7">
        <v>0.4</v>
      </c>
      <c r="E28" s="7">
        <v>0.4</v>
      </c>
      <c r="F28" s="7"/>
      <c r="G28" s="7">
        <v>0.4</v>
      </c>
      <c r="H28" s="7">
        <v>0.4</v>
      </c>
      <c r="I28" s="7">
        <v>0.4</v>
      </c>
      <c r="J28" s="7"/>
      <c r="K28" t="s">
        <v>81</v>
      </c>
      <c r="L28" s="57">
        <v>1.0156999999999998</v>
      </c>
      <c r="M28" s="7">
        <v>1.0508999999999999</v>
      </c>
      <c r="N28" s="7">
        <v>0.94764000000000004</v>
      </c>
      <c r="O28" s="58">
        <v>0.76256999999999997</v>
      </c>
    </row>
    <row r="29" spans="1:15" x14ac:dyDescent="0.2">
      <c r="B29" s="23" t="s">
        <v>2</v>
      </c>
      <c r="C29" s="23"/>
      <c r="D29" s="7">
        <v>0.13</v>
      </c>
      <c r="E29" s="7">
        <v>0.13</v>
      </c>
      <c r="F29" s="7"/>
      <c r="G29" s="7">
        <v>0.13</v>
      </c>
      <c r="H29" s="7">
        <v>0.13</v>
      </c>
      <c r="I29" s="7">
        <v>0.13</v>
      </c>
      <c r="J29" s="7"/>
      <c r="K29" t="s">
        <v>82</v>
      </c>
      <c r="L29" s="57">
        <v>0.20040000000000002</v>
      </c>
      <c r="M29" s="7">
        <v>-0.96365000000000001</v>
      </c>
      <c r="N29" s="7">
        <v>-0.98350000000000004</v>
      </c>
      <c r="O29" s="58">
        <v>-0.74916000000000005</v>
      </c>
    </row>
    <row r="30" spans="1:15" x14ac:dyDescent="0.2">
      <c r="B30" s="23" t="s">
        <v>14</v>
      </c>
      <c r="C30" s="23"/>
      <c r="D30" s="7">
        <v>0.88</v>
      </c>
      <c r="E30" s="7">
        <v>0.84</v>
      </c>
      <c r="F30" s="7"/>
      <c r="G30" s="7">
        <v>0.88</v>
      </c>
      <c r="H30" s="7">
        <v>0.88</v>
      </c>
      <c r="I30" s="7">
        <v>0.88</v>
      </c>
      <c r="J30" s="7"/>
      <c r="K30" t="s">
        <v>83</v>
      </c>
      <c r="L30" s="57">
        <v>2.3838000000000004</v>
      </c>
      <c r="M30" s="7">
        <v>5.8493000000000004</v>
      </c>
      <c r="N30" s="7">
        <v>2.8546</v>
      </c>
      <c r="O30" s="58">
        <v>1.5539000000000001</v>
      </c>
    </row>
    <row r="31" spans="1:15" x14ac:dyDescent="0.2">
      <c r="B31" s="23" t="s">
        <v>92</v>
      </c>
      <c r="C31" s="23"/>
      <c r="D31" s="7">
        <v>6.5</v>
      </c>
      <c r="E31" s="7">
        <v>6.5</v>
      </c>
      <c r="F31" s="7"/>
      <c r="G31" s="7">
        <v>6.5</v>
      </c>
      <c r="H31" s="7">
        <v>5.5</v>
      </c>
      <c r="I31" s="7">
        <v>6.5</v>
      </c>
      <c r="J31" s="7"/>
      <c r="K31" t="s">
        <v>84</v>
      </c>
      <c r="L31" s="57">
        <v>-8.4979999999999993</v>
      </c>
      <c r="M31" s="7">
        <v>-14.877000000000001</v>
      </c>
      <c r="N31" s="7">
        <v>-8.8978000000000002</v>
      </c>
      <c r="O31" s="58">
        <v>-5.0816999999999997</v>
      </c>
    </row>
    <row r="32" spans="1:15" x14ac:dyDescent="0.2">
      <c r="B32" s="8" t="s">
        <v>8</v>
      </c>
      <c r="C32" s="50">
        <v>0.03</v>
      </c>
      <c r="D32" s="7">
        <v>3.2933999999999998E-2</v>
      </c>
      <c r="E32" s="7">
        <v>3.3426999999999998E-2</v>
      </c>
      <c r="F32" s="56"/>
      <c r="G32" s="7">
        <v>2.9898000000000001E-2</v>
      </c>
      <c r="H32" s="7">
        <v>3.9421999999999999E-2</v>
      </c>
      <c r="I32" s="7">
        <v>3.4188000000000003E-2</v>
      </c>
      <c r="J32" s="56"/>
      <c r="K32" t="s">
        <v>81</v>
      </c>
      <c r="L32" s="57">
        <v>-7.3999999999999996E-2</v>
      </c>
      <c r="M32" s="7">
        <v>0.22600999999999999</v>
      </c>
      <c r="N32" s="7">
        <v>0.27150000000000002</v>
      </c>
      <c r="O32" s="58">
        <v>0.22633</v>
      </c>
    </row>
    <row r="33" spans="2:15" x14ac:dyDescent="0.2">
      <c r="B33" s="8" t="s">
        <v>19</v>
      </c>
      <c r="C33" s="51">
        <v>0.33</v>
      </c>
      <c r="D33" s="7">
        <v>0.32623999999999997</v>
      </c>
      <c r="E33" s="7">
        <v>0.36864000000000002</v>
      </c>
      <c r="F33" s="56"/>
      <c r="G33" s="7">
        <v>0.31936999999999999</v>
      </c>
      <c r="H33" s="7">
        <v>0.29865000000000003</v>
      </c>
      <c r="I33" s="7">
        <v>0.28301999999999999</v>
      </c>
      <c r="J33" s="56"/>
      <c r="K33" t="s">
        <v>82</v>
      </c>
      <c r="L33" s="57">
        <v>-8.8999999999999999E-3</v>
      </c>
      <c r="M33" s="7">
        <v>-4.8071999999999997E-2</v>
      </c>
      <c r="N33" s="7">
        <v>-9.4155000000000003E-2</v>
      </c>
      <c r="O33" s="58">
        <v>-5.9623000000000002E-2</v>
      </c>
    </row>
    <row r="34" spans="2:15" x14ac:dyDescent="0.2">
      <c r="B34" s="8" t="s">
        <v>3</v>
      </c>
      <c r="C34" s="52">
        <v>4</v>
      </c>
      <c r="D34" s="7">
        <v>4.1201999999999996</v>
      </c>
      <c r="E34" s="7">
        <v>4.0826000000000002</v>
      </c>
      <c r="F34" s="56"/>
      <c r="G34" s="7">
        <v>4.1433</v>
      </c>
      <c r="H34" s="7">
        <v>4.0603999999999996</v>
      </c>
      <c r="I34" s="7">
        <v>2.8559999999999999</v>
      </c>
      <c r="J34" s="56"/>
      <c r="K34" t="s">
        <v>83</v>
      </c>
      <c r="L34" s="57">
        <v>-0.42820000000000003</v>
      </c>
      <c r="M34" s="7">
        <v>0.49482999999999999</v>
      </c>
      <c r="N34" s="7">
        <v>0.43446000000000001</v>
      </c>
      <c r="O34" s="58">
        <v>0.30159999999999998</v>
      </c>
    </row>
    <row r="35" spans="2:15" x14ac:dyDescent="0.2">
      <c r="B35" s="8" t="s">
        <v>4</v>
      </c>
      <c r="C35" s="52">
        <v>0.11</v>
      </c>
      <c r="D35" s="7">
        <v>8.9509000000000005E-2</v>
      </c>
      <c r="E35" s="7">
        <v>4.8168000000000002E-2</v>
      </c>
      <c r="F35" s="56"/>
      <c r="G35" s="7">
        <v>9.5679E-2</v>
      </c>
      <c r="H35" s="7">
        <v>7.9408999999999993E-2</v>
      </c>
      <c r="I35" s="7">
        <v>0.11322</v>
      </c>
      <c r="J35" s="56"/>
      <c r="K35" t="s">
        <v>84</v>
      </c>
      <c r="L35" s="57">
        <v>0.59589999999999999</v>
      </c>
      <c r="M35" s="7">
        <v>-0.12864</v>
      </c>
      <c r="N35" s="7">
        <v>-0.24564</v>
      </c>
      <c r="O35" s="58">
        <v>-0.15901999999999999</v>
      </c>
    </row>
    <row r="36" spans="2:15" x14ac:dyDescent="0.2">
      <c r="B36" s="8" t="s">
        <v>5</v>
      </c>
      <c r="C36" s="52">
        <v>0.46</v>
      </c>
      <c r="D36" s="7">
        <v>0.46634999999999999</v>
      </c>
      <c r="E36" s="7">
        <v>0.47750999999999999</v>
      </c>
      <c r="F36" s="56"/>
      <c r="G36" s="7">
        <v>0.47921999999999998</v>
      </c>
      <c r="H36" s="7">
        <v>0.45268999999999998</v>
      </c>
      <c r="I36" s="7">
        <v>0.61255999999999999</v>
      </c>
      <c r="J36" s="56"/>
    </row>
    <row r="37" spans="2:15" x14ac:dyDescent="0.2">
      <c r="B37" s="8" t="s">
        <v>6</v>
      </c>
      <c r="C37" s="53">
        <v>9.1999999999999998E-3</v>
      </c>
      <c r="D37" s="7">
        <v>1.7072999999999999E-3</v>
      </c>
      <c r="E37" s="7">
        <v>3.0368000000000001E-3</v>
      </c>
      <c r="F37" s="56"/>
      <c r="G37" s="7">
        <v>1.4009999999999999E-3</v>
      </c>
      <c r="H37" s="7">
        <v>2.2323E-3</v>
      </c>
      <c r="I37" s="7">
        <v>2.0384999999999999E-4</v>
      </c>
      <c r="J37" s="56"/>
    </row>
    <row r="38" spans="2:15" x14ac:dyDescent="0.2">
      <c r="B38" s="8" t="s">
        <v>44</v>
      </c>
      <c r="C38" s="53">
        <v>9.4500000000000001E-2</v>
      </c>
      <c r="D38" s="7">
        <v>0.10739</v>
      </c>
      <c r="E38" s="7">
        <v>0.13492000000000001</v>
      </c>
      <c r="F38" s="56"/>
      <c r="G38" s="7">
        <v>0.10274</v>
      </c>
      <c r="H38" s="7">
        <v>0.11354</v>
      </c>
      <c r="I38" s="7">
        <v>5.2373000000000003E-2</v>
      </c>
      <c r="J38" s="56"/>
    </row>
    <row r="39" spans="2:15" x14ac:dyDescent="0.2">
      <c r="B39" s="8" t="s">
        <v>41</v>
      </c>
      <c r="C39" s="54"/>
      <c r="D39" s="7">
        <v>0.45479999999999998</v>
      </c>
      <c r="E39" s="7">
        <v>0.65717999999999999</v>
      </c>
      <c r="F39" s="56"/>
      <c r="G39" s="7">
        <v>0.38995999999999997</v>
      </c>
      <c r="H39" s="7">
        <v>0.56464999999999999</v>
      </c>
      <c r="I39" s="7">
        <v>0.19541</v>
      </c>
      <c r="J39" s="56"/>
      <c r="N39" s="26"/>
    </row>
    <row r="40" spans="2:15" x14ac:dyDescent="0.2">
      <c r="B40" s="8" t="s">
        <v>97</v>
      </c>
      <c r="C40" s="54">
        <v>0.75</v>
      </c>
      <c r="D40" s="7">
        <v>0.52905999999999997</v>
      </c>
      <c r="E40" s="7">
        <v>0.77505999999999997</v>
      </c>
      <c r="F40" s="56"/>
      <c r="G40" s="7">
        <v>0.45349</v>
      </c>
      <c r="H40" s="7">
        <v>0.64854999999999996</v>
      </c>
      <c r="I40" s="7">
        <v>0.21375</v>
      </c>
      <c r="J40" s="56"/>
      <c r="N40" s="26"/>
    </row>
    <row r="41" spans="2:15" x14ac:dyDescent="0.2">
      <c r="B41" s="8" t="s">
        <v>40</v>
      </c>
      <c r="C41" s="55">
        <v>1.2E-2</v>
      </c>
      <c r="D41" s="7">
        <v>2.1402999999999998E-2</v>
      </c>
      <c r="E41" s="7">
        <v>4.0543999999999997E-2</v>
      </c>
      <c r="F41" s="56"/>
      <c r="G41" s="7">
        <v>1.5427E-2</v>
      </c>
      <c r="H41" s="7">
        <v>2.8577000000000002E-2</v>
      </c>
      <c r="I41" s="7">
        <v>1.643E-2</v>
      </c>
      <c r="J41" s="56"/>
    </row>
    <row r="42" spans="2:15" x14ac:dyDescent="0.2">
      <c r="B42" s="8" t="s">
        <v>42</v>
      </c>
      <c r="C42" s="55">
        <v>5.8299999999999998E-2</v>
      </c>
      <c r="D42" s="7">
        <v>4.9709999999999997E-2</v>
      </c>
      <c r="E42" s="7">
        <v>0.12856000000000001</v>
      </c>
      <c r="F42" s="56"/>
      <c r="G42" s="7">
        <v>4.6565000000000002E-2</v>
      </c>
      <c r="H42" s="7">
        <v>5.4730000000000001E-2</v>
      </c>
      <c r="I42" s="7">
        <v>3.2365999999999999E-2</v>
      </c>
      <c r="J42" s="56"/>
      <c r="N42" s="26"/>
    </row>
    <row r="43" spans="2:15" x14ac:dyDescent="0.2">
      <c r="B43" s="8" t="s">
        <v>43</v>
      </c>
      <c r="C43" s="55">
        <v>0.165614009069281</v>
      </c>
      <c r="D43" s="7">
        <v>5.4361E-2</v>
      </c>
      <c r="E43" s="7">
        <v>6.3103999999999993E-2</v>
      </c>
      <c r="F43" s="56"/>
      <c r="G43" s="7">
        <v>5.4149999999999997E-2</v>
      </c>
      <c r="H43" s="7">
        <v>5.4059999999999997E-2</v>
      </c>
      <c r="I43" s="7">
        <v>3.9071000000000002E-2</v>
      </c>
      <c r="J43" s="56"/>
    </row>
    <row r="44" spans="2:15" x14ac:dyDescent="0.2">
      <c r="B44" s="8" t="s">
        <v>87</v>
      </c>
      <c r="C44" s="55">
        <v>0.25729999999999997</v>
      </c>
      <c r="D44" s="7">
        <v>0.20946999999999999</v>
      </c>
      <c r="E44" s="7">
        <v>0.27727000000000002</v>
      </c>
      <c r="F44" s="56"/>
      <c r="G44" s="7">
        <v>0.20483999999999999</v>
      </c>
      <c r="H44" s="7">
        <v>0.22742000000000001</v>
      </c>
      <c r="I44" s="7">
        <v>9.1042999999999999E-2</v>
      </c>
      <c r="J44" s="56"/>
    </row>
    <row r="45" spans="2:15" x14ac:dyDescent="0.2">
      <c r="B45" t="s">
        <v>10</v>
      </c>
      <c r="D45" s="7">
        <v>9.5311999999999994E-2</v>
      </c>
      <c r="E45" s="7">
        <v>8.2811999999999997E-2</v>
      </c>
      <c r="F45" s="7"/>
      <c r="G45" s="7">
        <v>8.8938000000000003E-2</v>
      </c>
      <c r="H45" s="7">
        <v>0.12375</v>
      </c>
      <c r="I45" s="7">
        <v>0.12125</v>
      </c>
      <c r="J45" s="7"/>
    </row>
    <row r="46" spans="2:15" x14ac:dyDescent="0.2">
      <c r="B46" t="s">
        <v>11</v>
      </c>
      <c r="D46" s="7">
        <v>0.92196999999999996</v>
      </c>
      <c r="E46" s="7">
        <v>0.76561999999999997</v>
      </c>
      <c r="F46" s="7"/>
      <c r="G46" s="7">
        <v>0.94213999999999998</v>
      </c>
      <c r="H46" s="7">
        <v>0.89375000000000004</v>
      </c>
      <c r="I46" s="7">
        <v>0.99453000000000003</v>
      </c>
      <c r="J46" s="7"/>
    </row>
    <row r="47" spans="2:15" x14ac:dyDescent="0.2">
      <c r="B47" s="9" t="s">
        <v>23</v>
      </c>
      <c r="C47" s="9"/>
      <c r="D47" s="7">
        <v>1.3229</v>
      </c>
      <c r="E47" s="7">
        <v>1.1460999999999999</v>
      </c>
      <c r="F47" s="7"/>
      <c r="G47" s="7">
        <v>1.3629</v>
      </c>
      <c r="H47" s="7">
        <v>1.2926</v>
      </c>
      <c r="I47" s="7">
        <v>1.6829000000000001</v>
      </c>
      <c r="J47" s="7"/>
    </row>
    <row r="48" spans="2:15" x14ac:dyDescent="0.2">
      <c r="B48" s="9" t="s">
        <v>37</v>
      </c>
      <c r="C48" s="9"/>
      <c r="D48" s="7">
        <v>0.80517000000000005</v>
      </c>
      <c r="E48" s="7">
        <v>0.79208999999999996</v>
      </c>
      <c r="F48" s="7"/>
      <c r="G48" s="7">
        <v>0.92505000000000004</v>
      </c>
      <c r="H48" s="7">
        <v>0.74483999999999995</v>
      </c>
      <c r="I48" s="7">
        <v>1.9337</v>
      </c>
      <c r="J48" s="7"/>
    </row>
    <row r="49" spans="2:10" x14ac:dyDescent="0.2">
      <c r="B49" s="9" t="s">
        <v>25</v>
      </c>
      <c r="C49" s="9"/>
      <c r="D49" s="7">
        <v>0.40095999999999998</v>
      </c>
      <c r="E49" s="7">
        <v>0.3805</v>
      </c>
      <c r="F49" s="7"/>
      <c r="G49" s="7">
        <v>0.42077999999999999</v>
      </c>
      <c r="H49" s="7">
        <v>0.39884999999999998</v>
      </c>
      <c r="I49" s="7">
        <v>0.68842000000000003</v>
      </c>
      <c r="J49" s="7"/>
    </row>
    <row r="50" spans="2:10" x14ac:dyDescent="0.2">
      <c r="B50" s="9" t="s">
        <v>26</v>
      </c>
      <c r="C50" s="9"/>
      <c r="D50" s="7">
        <v>0.88090000000000002</v>
      </c>
      <c r="E50" s="7">
        <v>0.83962999999999999</v>
      </c>
      <c r="F50" s="7"/>
      <c r="G50" s="7">
        <v>0.88080999999999998</v>
      </c>
      <c r="H50" s="7">
        <v>0.87856000000000001</v>
      </c>
      <c r="I50" s="7">
        <v>0.88175000000000003</v>
      </c>
      <c r="J50" s="7"/>
    </row>
    <row r="51" spans="2:10" x14ac:dyDescent="0.2">
      <c r="B51" s="9" t="s">
        <v>36</v>
      </c>
      <c r="C51" s="9"/>
      <c r="D51" s="7">
        <v>2.1968999999999999</v>
      </c>
      <c r="E51" s="7">
        <v>2.2067000000000001</v>
      </c>
      <c r="F51" s="7"/>
      <c r="G51" s="7">
        <v>2.0933000000000002</v>
      </c>
      <c r="H51" s="7">
        <v>2.2027999999999999</v>
      </c>
      <c r="I51" s="7">
        <v>1.2807999999999999</v>
      </c>
      <c r="J51" s="7"/>
    </row>
    <row r="52" spans="2:10" x14ac:dyDescent="0.2">
      <c r="B52" s="9" t="s">
        <v>30</v>
      </c>
      <c r="C52" s="9"/>
      <c r="D52" s="7">
        <v>7.8332E-4</v>
      </c>
      <c r="E52" s="7">
        <v>1.1794999999999999E-4</v>
      </c>
      <c r="F52" s="7"/>
      <c r="G52" s="7">
        <v>4.9262999999999998E-4</v>
      </c>
      <c r="H52" s="7">
        <v>-8.3040000000000002E-4</v>
      </c>
      <c r="I52" s="7">
        <v>8.4020999999999998E-4</v>
      </c>
      <c r="J52" s="7"/>
    </row>
    <row r="53" spans="2:10" x14ac:dyDescent="0.2">
      <c r="B53" s="9" t="s">
        <v>31</v>
      </c>
      <c r="C53" s="9"/>
      <c r="D53" s="7">
        <v>1.1277000000000001E-4</v>
      </c>
      <c r="E53" s="7">
        <v>-4.8687999999999997E-4</v>
      </c>
      <c r="F53" s="7"/>
      <c r="G53" s="7">
        <v>3.1986999999999999E-4</v>
      </c>
      <c r="H53" s="7">
        <v>-6.0545E-4</v>
      </c>
      <c r="I53" s="7">
        <v>9.0669999999999998E-4</v>
      </c>
      <c r="J53" s="7"/>
    </row>
    <row r="54" spans="2:10" x14ac:dyDescent="0.2">
      <c r="B54" t="s">
        <v>104</v>
      </c>
      <c r="J54" s="24">
        <f>SUM(J25:J53)</f>
        <v>0</v>
      </c>
    </row>
    <row r="59" spans="2:10" x14ac:dyDescent="0.2">
      <c r="C59" t="s">
        <v>103</v>
      </c>
      <c r="D59" s="24" t="s">
        <v>106</v>
      </c>
      <c r="H59" s="24" t="s">
        <v>107</v>
      </c>
    </row>
    <row r="60" spans="2:10" x14ac:dyDescent="0.2">
      <c r="B60" t="s">
        <v>76</v>
      </c>
      <c r="C60" s="57">
        <v>25.732664067290003</v>
      </c>
    </row>
    <row r="61" spans="2:10" x14ac:dyDescent="0.2">
      <c r="B61" t="s">
        <v>77</v>
      </c>
      <c r="C61" s="57">
        <v>7.7136243102707569</v>
      </c>
    </row>
    <row r="62" spans="2:10" x14ac:dyDescent="0.2">
      <c r="B62" t="s">
        <v>78</v>
      </c>
      <c r="C62" s="57">
        <v>1.7233687939614086</v>
      </c>
    </row>
    <row r="63" spans="2:10" x14ac:dyDescent="0.2">
      <c r="B63" t="s">
        <v>79</v>
      </c>
      <c r="C63" s="57">
        <v>15.442150109359771</v>
      </c>
    </row>
    <row r="64" spans="2:10" x14ac:dyDescent="0.2">
      <c r="B64" t="s">
        <v>80</v>
      </c>
      <c r="C64" s="57">
        <v>65.656911288911544</v>
      </c>
    </row>
    <row r="65" spans="2:3" x14ac:dyDescent="0.2">
      <c r="B65" t="s">
        <v>81</v>
      </c>
      <c r="C65" s="57">
        <v>1.0156999999999998</v>
      </c>
    </row>
    <row r="66" spans="2:3" x14ac:dyDescent="0.2">
      <c r="B66" t="s">
        <v>82</v>
      </c>
      <c r="C66" s="57">
        <v>0.20040000000000002</v>
      </c>
    </row>
    <row r="67" spans="2:3" x14ac:dyDescent="0.2">
      <c r="B67" t="s">
        <v>83</v>
      </c>
      <c r="C67" s="57">
        <v>2.3838000000000004</v>
      </c>
    </row>
    <row r="68" spans="2:3" x14ac:dyDescent="0.2">
      <c r="B68" t="s">
        <v>84</v>
      </c>
      <c r="C68" s="57">
        <v>-8.4979999999999993</v>
      </c>
    </row>
    <row r="69" spans="2:3" x14ac:dyDescent="0.2">
      <c r="B69" t="s">
        <v>76</v>
      </c>
      <c r="C69" s="57">
        <v>20.541178155110774</v>
      </c>
    </row>
    <row r="70" spans="2:3" x14ac:dyDescent="0.2">
      <c r="B70" t="s">
        <v>77</v>
      </c>
      <c r="C70" s="57">
        <v>5.7853262656482913</v>
      </c>
    </row>
    <row r="71" spans="2:3" x14ac:dyDescent="0.2">
      <c r="B71" t="s">
        <v>78</v>
      </c>
      <c r="C71" s="57">
        <v>1.2409673645990857</v>
      </c>
    </row>
    <row r="72" spans="2:3" x14ac:dyDescent="0.2">
      <c r="B72" t="s">
        <v>79</v>
      </c>
      <c r="C72" s="57">
        <v>9.4546284961388096</v>
      </c>
    </row>
    <row r="73" spans="2:3" x14ac:dyDescent="0.2">
      <c r="B73" t="s">
        <v>80</v>
      </c>
      <c r="C73" s="57">
        <v>16.5614009069281</v>
      </c>
    </row>
    <row r="74" spans="2:3" x14ac:dyDescent="0.2">
      <c r="B74" t="s">
        <v>81</v>
      </c>
      <c r="C74" s="57">
        <v>-7.3999999999999996E-2</v>
      </c>
    </row>
    <row r="75" spans="2:3" x14ac:dyDescent="0.2">
      <c r="B75" t="s">
        <v>82</v>
      </c>
      <c r="C75" s="57">
        <v>-8.8999999999999999E-3</v>
      </c>
    </row>
    <row r="76" spans="2:3" x14ac:dyDescent="0.2">
      <c r="B76" t="s">
        <v>83</v>
      </c>
      <c r="C76" s="57">
        <v>-0.42820000000000003</v>
      </c>
    </row>
    <row r="77" spans="2:3" x14ac:dyDescent="0.2">
      <c r="B77" t="s">
        <v>84</v>
      </c>
      <c r="C77" s="57">
        <v>0.59589999999999999</v>
      </c>
    </row>
  </sheetData>
  <conditionalFormatting sqref="F32:F44">
    <cfRule type="colorScale" priority="6">
      <colorScale>
        <cfvo type="min"/>
        <cfvo type="percentile" val="50"/>
        <cfvo type="max"/>
        <color rgb="FF63BE7B"/>
        <color rgb="FFFFEB84"/>
        <color rgb="FFF8696B"/>
      </colorScale>
    </cfRule>
  </conditionalFormatting>
  <conditionalFormatting sqref="J4:J21">
    <cfRule type="colorScale" priority="2">
      <colorScale>
        <cfvo type="min"/>
        <cfvo type="percentile" val="50"/>
        <cfvo type="max"/>
        <color rgb="FF63BE7B"/>
        <color rgb="FFFFEB84"/>
        <color rgb="FFF8696B"/>
      </colorScale>
    </cfRule>
  </conditionalFormatting>
  <conditionalFormatting sqref="J32:J44">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zoomScale="89" workbookViewId="0">
      <selection activeCell="C12" sqref="C12"/>
    </sheetView>
  </sheetViews>
  <sheetFormatPr baseColWidth="10" defaultColWidth="11" defaultRowHeight="16" x14ac:dyDescent="0.2"/>
  <sheetData>
    <row r="1" spans="1:6" x14ac:dyDescent="0.2">
      <c r="A1" s="15"/>
      <c r="B1" t="s">
        <v>111</v>
      </c>
      <c r="C1" s="44" t="s">
        <v>110</v>
      </c>
      <c r="D1" s="44" t="s">
        <v>112</v>
      </c>
      <c r="E1" s="24" t="s">
        <v>113</v>
      </c>
    </row>
    <row r="2" spans="1:6" ht="25" customHeight="1" x14ac:dyDescent="0.2">
      <c r="A2" t="s">
        <v>76</v>
      </c>
      <c r="B2" s="27"/>
      <c r="C2" s="7">
        <v>32.082999999999998</v>
      </c>
      <c r="D2" s="62"/>
      <c r="E2" s="7">
        <v>22.664999999999999</v>
      </c>
    </row>
    <row r="3" spans="1:6" ht="25" customHeight="1" x14ac:dyDescent="0.2">
      <c r="A3" t="s">
        <v>77</v>
      </c>
      <c r="B3" s="27"/>
      <c r="C3" s="7">
        <v>8.1379999999999999</v>
      </c>
      <c r="D3" s="62"/>
      <c r="E3" s="7">
        <v>7.2709999999999999</v>
      </c>
    </row>
    <row r="4" spans="1:6" ht="25" customHeight="1" x14ac:dyDescent="0.2">
      <c r="A4" t="s">
        <v>78</v>
      </c>
      <c r="B4" s="27"/>
      <c r="C4" s="7">
        <v>6.6967999999999996</v>
      </c>
      <c r="D4" s="62"/>
      <c r="E4" s="7">
        <v>5.7184999999999997</v>
      </c>
      <c r="F4" t="s">
        <v>114</v>
      </c>
    </row>
    <row r="5" spans="1:6" ht="25" customHeight="1" x14ac:dyDescent="0.2">
      <c r="A5" t="s">
        <v>79</v>
      </c>
      <c r="B5" s="27"/>
      <c r="C5" s="7">
        <v>22.445</v>
      </c>
      <c r="D5" s="62"/>
      <c r="E5" s="7">
        <v>18.206</v>
      </c>
    </row>
    <row r="6" spans="1:6" ht="25" customHeight="1" x14ac:dyDescent="0.2">
      <c r="A6" t="s">
        <v>80</v>
      </c>
      <c r="B6" s="27"/>
      <c r="C6" s="7">
        <v>113.9</v>
      </c>
      <c r="D6" s="62"/>
      <c r="E6" s="7">
        <v>83.894999999999996</v>
      </c>
    </row>
    <row r="7" spans="1:6" ht="25" customHeight="1" x14ac:dyDescent="0.2">
      <c r="A7" t="s">
        <v>81</v>
      </c>
      <c r="B7" s="27"/>
      <c r="C7" s="7">
        <v>2.1474000000000002</v>
      </c>
      <c r="D7" s="62"/>
      <c r="E7" s="7">
        <v>1.2689999999999999</v>
      </c>
    </row>
    <row r="8" spans="1:6" ht="25" customHeight="1" x14ac:dyDescent="0.2">
      <c r="A8" t="s">
        <v>82</v>
      </c>
      <c r="B8" s="27"/>
      <c r="C8" s="7">
        <v>-1.8711</v>
      </c>
      <c r="D8" s="62"/>
      <c r="E8" s="7">
        <v>-1.0569</v>
      </c>
    </row>
    <row r="9" spans="1:6" ht="25" customHeight="1" x14ac:dyDescent="0.2">
      <c r="A9" t="s">
        <v>83</v>
      </c>
      <c r="B9" s="27"/>
      <c r="C9" s="7">
        <v>6.6542000000000003</v>
      </c>
      <c r="D9" s="62"/>
      <c r="E9" s="7">
        <v>3.6682000000000001</v>
      </c>
    </row>
    <row r="10" spans="1:6" ht="25" customHeight="1" x14ac:dyDescent="0.2">
      <c r="A10" t="s">
        <v>84</v>
      </c>
      <c r="B10" s="27"/>
      <c r="C10" s="7">
        <v>-24.178000000000001</v>
      </c>
      <c r="D10" s="62"/>
      <c r="E10" s="7">
        <v>-11.827999999999999</v>
      </c>
    </row>
    <row r="11" spans="1:6" ht="25" customHeight="1" x14ac:dyDescent="0.2">
      <c r="A11" t="s">
        <v>76</v>
      </c>
      <c r="B11" s="27"/>
      <c r="C11" s="7">
        <v>5.9862000000000002</v>
      </c>
      <c r="D11" s="62"/>
      <c r="E11" s="7">
        <v>5.5643000000000002</v>
      </c>
    </row>
    <row r="12" spans="1:6" ht="25" customHeight="1" x14ac:dyDescent="0.2">
      <c r="A12" t="s">
        <v>77</v>
      </c>
      <c r="B12" s="27"/>
      <c r="C12" s="7">
        <v>5.6593</v>
      </c>
      <c r="D12" s="62"/>
      <c r="E12" s="7">
        <v>5.5556999999999999</v>
      </c>
    </row>
    <row r="13" spans="1:6" ht="25" customHeight="1" x14ac:dyDescent="0.2">
      <c r="A13" t="s">
        <v>78</v>
      </c>
      <c r="B13" s="27"/>
      <c r="C13" s="7">
        <v>3.2881</v>
      </c>
      <c r="D13" s="62"/>
      <c r="E13" s="7">
        <v>3.0617999999999999</v>
      </c>
    </row>
    <row r="14" spans="1:6" ht="25" customHeight="1" x14ac:dyDescent="0.2">
      <c r="A14" t="s">
        <v>79</v>
      </c>
      <c r="B14" s="27"/>
      <c r="C14" s="7">
        <v>9.4730000000000008</v>
      </c>
      <c r="D14" s="62"/>
      <c r="E14" s="7">
        <v>8.8449000000000009</v>
      </c>
    </row>
    <row r="15" spans="1:6" ht="25" customHeight="1" x14ac:dyDescent="0.2">
      <c r="A15" t="s">
        <v>80</v>
      </c>
      <c r="B15" s="27"/>
      <c r="C15" s="7">
        <v>23.295999999999999</v>
      </c>
      <c r="D15" s="62"/>
      <c r="E15" s="7">
        <v>17.945</v>
      </c>
    </row>
    <row r="16" spans="1:6" ht="25" customHeight="1" x14ac:dyDescent="0.2">
      <c r="A16" t="s">
        <v>81</v>
      </c>
      <c r="B16" s="27"/>
      <c r="C16" s="7">
        <v>0.3306</v>
      </c>
      <c r="D16" s="62"/>
      <c r="E16" s="7">
        <v>0.30842999999999998</v>
      </c>
    </row>
    <row r="17" spans="1:5" ht="25" customHeight="1" x14ac:dyDescent="0.2">
      <c r="A17" t="s">
        <v>82</v>
      </c>
      <c r="B17" s="27"/>
      <c r="C17" s="7">
        <v>-0.15711</v>
      </c>
      <c r="D17" s="62"/>
      <c r="E17" s="7">
        <v>-0.13200999999999999</v>
      </c>
    </row>
    <row r="18" spans="1:5" ht="25" customHeight="1" x14ac:dyDescent="0.2">
      <c r="A18" t="s">
        <v>83</v>
      </c>
      <c r="B18" s="27"/>
      <c r="C18" s="7">
        <v>0.55559999999999998</v>
      </c>
      <c r="D18" s="62"/>
      <c r="E18" s="7">
        <v>0.48734</v>
      </c>
    </row>
    <row r="19" spans="1:5" ht="25" customHeight="1" x14ac:dyDescent="0.2">
      <c r="A19" t="s">
        <v>84</v>
      </c>
      <c r="B19" s="27"/>
      <c r="C19" s="7">
        <v>-0.55508999999999997</v>
      </c>
      <c r="D19" s="62"/>
      <c r="E19" s="7">
        <v>-0.37436000000000003</v>
      </c>
    </row>
  </sheetData>
  <pageMargins left="0.7" right="0.7" top="0.75" bottom="0.75" header="0.3" footer="0.3"/>
  <pageSetup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workbookViewId="0">
      <selection activeCell="G12" sqref="G12"/>
    </sheetView>
  </sheetViews>
  <sheetFormatPr baseColWidth="10" defaultRowHeight="16" x14ac:dyDescent="0.2"/>
  <sheetData>
    <row r="1" spans="1:6" x14ac:dyDescent="0.2">
      <c r="A1" s="84" t="s">
        <v>73</v>
      </c>
      <c r="B1" s="84"/>
      <c r="C1" s="84" t="s">
        <v>130</v>
      </c>
      <c r="D1" s="84"/>
      <c r="E1" s="84" t="s">
        <v>131</v>
      </c>
      <c r="F1" s="84"/>
    </row>
    <row r="2" spans="1:6" x14ac:dyDescent="0.2">
      <c r="A2" s="79" t="s">
        <v>128</v>
      </c>
      <c r="B2" s="79" t="s">
        <v>129</v>
      </c>
      <c r="C2" s="79" t="s">
        <v>128</v>
      </c>
      <c r="D2" s="79" t="s">
        <v>129</v>
      </c>
      <c r="E2" s="79" t="s">
        <v>128</v>
      </c>
      <c r="F2" s="79" t="s">
        <v>129</v>
      </c>
    </row>
    <row r="3" spans="1:6" x14ac:dyDescent="0.2">
      <c r="A3" s="77">
        <v>1</v>
      </c>
      <c r="B3" s="77">
        <v>0.54107000000000005</v>
      </c>
      <c r="C3" s="77">
        <v>1</v>
      </c>
      <c r="D3" s="77">
        <v>0.70745999999999998</v>
      </c>
      <c r="E3" s="77">
        <v>1</v>
      </c>
      <c r="F3" s="77">
        <v>0.60823000000000005</v>
      </c>
    </row>
    <row r="4" spans="1:6" x14ac:dyDescent="0.2">
      <c r="A4" s="77">
        <v>0.86968000000000001</v>
      </c>
      <c r="B4" s="77">
        <v>0.74724999999999997</v>
      </c>
      <c r="C4" s="77">
        <v>0.71750999999999998</v>
      </c>
      <c r="D4" s="77">
        <v>1.7231000000000001</v>
      </c>
      <c r="E4" s="77">
        <v>0.85982000000000003</v>
      </c>
      <c r="F4" s="77">
        <v>0.85692999999999997</v>
      </c>
    </row>
    <row r="5" spans="1:6" x14ac:dyDescent="0.2">
      <c r="A5" s="77">
        <v>0.74422999999999995</v>
      </c>
      <c r="B5" s="77">
        <v>1.1644000000000001</v>
      </c>
      <c r="C5" s="77">
        <v>0.65005000000000002</v>
      </c>
      <c r="D5" s="77">
        <v>2.0630999999999999</v>
      </c>
      <c r="E5" s="77">
        <v>0.75319000000000003</v>
      </c>
      <c r="F5" s="77">
        <v>1.2487999999999999</v>
      </c>
    </row>
    <row r="6" spans="1:6" x14ac:dyDescent="0.2">
      <c r="A6" s="77">
        <v>0.63093999999999995</v>
      </c>
      <c r="B6" s="77">
        <v>1.7078</v>
      </c>
      <c r="C6" s="77">
        <v>0.65112000000000003</v>
      </c>
      <c r="D6" s="77">
        <v>1.9631000000000001</v>
      </c>
      <c r="E6" s="77">
        <v>0.63107999999999997</v>
      </c>
      <c r="F6" s="77">
        <v>1.9041999999999999</v>
      </c>
    </row>
    <row r="7" spans="1:6" x14ac:dyDescent="0.2">
      <c r="A7" s="77">
        <v>0.66920999999999997</v>
      </c>
      <c r="B7" s="77">
        <v>1.4186000000000001</v>
      </c>
      <c r="C7" s="77">
        <v>0.75153000000000003</v>
      </c>
      <c r="D7" s="77">
        <v>1.3263</v>
      </c>
      <c r="E7" s="77">
        <v>0.69591000000000003</v>
      </c>
      <c r="F7" s="77">
        <v>1.4051</v>
      </c>
    </row>
    <row r="8" spans="1:6" x14ac:dyDescent="0.2">
      <c r="A8" s="77">
        <v>0.46246999999999999</v>
      </c>
      <c r="B8" s="77">
        <v>3.0051999999999999</v>
      </c>
      <c r="C8" s="77">
        <v>0.52093</v>
      </c>
      <c r="D8" s="77">
        <v>2.8519999999999999</v>
      </c>
      <c r="E8" s="77">
        <v>0.47187000000000001</v>
      </c>
      <c r="F8" s="77">
        <v>3.1861999999999999</v>
      </c>
    </row>
    <row r="9" spans="1:6" x14ac:dyDescent="0.2">
      <c r="A9" s="77">
        <v>0.36815999999999999</v>
      </c>
      <c r="B9" s="77">
        <v>4.1543000000000001</v>
      </c>
      <c r="C9" s="77">
        <v>0.41937000000000002</v>
      </c>
      <c r="D9" s="77">
        <v>3.9157000000000002</v>
      </c>
      <c r="E9" s="77">
        <v>0.39754</v>
      </c>
      <c r="F9" s="77">
        <v>4.0068999999999999</v>
      </c>
    </row>
    <row r="10" spans="1:6" x14ac:dyDescent="0.2">
      <c r="A10" s="77">
        <v>0.50368999999999997</v>
      </c>
      <c r="B10" s="77">
        <v>2.2387999999999999</v>
      </c>
      <c r="C10" s="77">
        <v>0.56028</v>
      </c>
      <c r="D10" s="77">
        <v>2.1655000000000002</v>
      </c>
      <c r="E10" s="77">
        <v>0.50444999999999995</v>
      </c>
      <c r="F10" s="77">
        <v>2.4407000000000001</v>
      </c>
    </row>
    <row r="11" spans="1:6" x14ac:dyDescent="0.2">
      <c r="A11" s="77">
        <v>0.65110000000000001</v>
      </c>
      <c r="B11" s="77">
        <v>1.1454</v>
      </c>
      <c r="C11" s="77">
        <v>0.72187000000000001</v>
      </c>
      <c r="D11" s="77">
        <v>1.105</v>
      </c>
      <c r="E11" s="77">
        <v>0.68998000000000004</v>
      </c>
      <c r="F11" s="77">
        <v>1.0045999999999999</v>
      </c>
    </row>
    <row r="12" spans="1:6" x14ac:dyDescent="0.2">
      <c r="A12" s="78">
        <v>0.64051999999999998</v>
      </c>
      <c r="B12" s="78">
        <v>1.1579999999999999</v>
      </c>
      <c r="C12" s="78">
        <v>0.70091999999999999</v>
      </c>
      <c r="D12" s="78">
        <v>1.1611</v>
      </c>
      <c r="E12" s="78">
        <v>0.65575000000000006</v>
      </c>
      <c r="F12" s="78">
        <v>1.1361000000000001</v>
      </c>
    </row>
  </sheetData>
  <mergeCells count="3">
    <mergeCell ref="A1:B1"/>
    <mergeCell ref="C1:D1"/>
    <mergeCell ref="E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Simulation</vt:lpstr>
      <vt:lpstr>Figure3</vt:lpstr>
      <vt:lpstr>Table4</vt:lpstr>
      <vt:lpstr>Table_Appendix</vt:lpstr>
      <vt:lpstr>ThreeCases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2017-01-16T18:40:21Z</dcterms:created>
  <dcterms:modified xsi:type="dcterms:W3CDTF">2017-08-22T22:33:35Z</dcterms:modified>
</cp:coreProperties>
</file>